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Бюджетный\Скалова ЕА\ОТКРЫТОСТЬ бюджетных данных\2020 г\К Закону об исполнении за 2020 год\"/>
    </mc:Choice>
  </mc:AlternateContent>
  <bookViews>
    <workbookView xWindow="0" yWindow="0" windowWidth="28800" windowHeight="11835"/>
  </bookViews>
  <sheets>
    <sheet name="Изменения" sheetId="5" r:id="rId1"/>
    <sheet name="Изменения (2)" sheetId="7" r:id="rId2"/>
  </sheets>
  <calcPr calcId="152511"/>
</workbook>
</file>

<file path=xl/calcChain.xml><?xml version="1.0" encoding="utf-8"?>
<calcChain xmlns="http://schemas.openxmlformats.org/spreadsheetml/2006/main">
  <c r="I108" i="7" l="1"/>
  <c r="F107" i="5"/>
  <c r="E107" i="5"/>
  <c r="D107" i="5"/>
  <c r="C107" i="5"/>
  <c r="G107" i="5"/>
  <c r="H107" i="5"/>
  <c r="J107" i="5"/>
  <c r="I107" i="5"/>
  <c r="D99" i="7" l="1"/>
  <c r="D108" i="7"/>
  <c r="C98" i="5" l="1"/>
  <c r="C99" i="7"/>
  <c r="J113" i="7" l="1"/>
  <c r="I113" i="7"/>
  <c r="H113" i="7"/>
  <c r="G113" i="7"/>
  <c r="F113" i="7"/>
  <c r="E113" i="7"/>
  <c r="D113" i="7"/>
  <c r="C113" i="7"/>
  <c r="J112" i="7"/>
  <c r="I112" i="7"/>
  <c r="H112" i="7"/>
  <c r="G112" i="7"/>
  <c r="F112" i="7"/>
  <c r="E112" i="7"/>
  <c r="D112" i="7"/>
  <c r="C112" i="7"/>
  <c r="J111" i="7"/>
  <c r="I111" i="7"/>
  <c r="H111" i="7"/>
  <c r="G111" i="7"/>
  <c r="F111" i="7"/>
  <c r="E111" i="7"/>
  <c r="D111" i="7"/>
  <c r="C111" i="7"/>
  <c r="J110" i="7"/>
  <c r="I110" i="7"/>
  <c r="H110" i="7"/>
  <c r="G110" i="7"/>
  <c r="F110" i="7"/>
  <c r="E110" i="7"/>
  <c r="D110" i="7"/>
  <c r="C110" i="7"/>
  <c r="J109" i="7"/>
  <c r="I109" i="7"/>
  <c r="H109" i="7"/>
  <c r="G109" i="7"/>
  <c r="F109" i="7"/>
  <c r="E109" i="7"/>
  <c r="D109" i="7"/>
  <c r="C109" i="7"/>
  <c r="J108" i="7"/>
  <c r="H108" i="7"/>
  <c r="G108" i="7"/>
  <c r="F108" i="7"/>
  <c r="E108" i="7"/>
  <c r="C108" i="7"/>
  <c r="J107" i="7"/>
  <c r="I107" i="7"/>
  <c r="H107" i="7"/>
  <c r="G107" i="7"/>
  <c r="F107" i="7"/>
  <c r="E107" i="7"/>
  <c r="D107" i="7"/>
  <c r="C107" i="7"/>
  <c r="J106" i="7"/>
  <c r="I106" i="7"/>
  <c r="H106" i="7"/>
  <c r="G106" i="7"/>
  <c r="F106" i="7"/>
  <c r="E106" i="7"/>
  <c r="D106" i="7"/>
  <c r="C106" i="7"/>
  <c r="J105" i="7"/>
  <c r="I105" i="7"/>
  <c r="H105" i="7"/>
  <c r="G105" i="7"/>
  <c r="F105" i="7"/>
  <c r="E105" i="7"/>
  <c r="D105" i="7"/>
  <c r="C105" i="7"/>
  <c r="J104" i="7"/>
  <c r="I104" i="7"/>
  <c r="H104" i="7"/>
  <c r="G104" i="7"/>
  <c r="F104" i="7"/>
  <c r="E104" i="7"/>
  <c r="D104" i="7"/>
  <c r="C104" i="7"/>
  <c r="J103" i="7"/>
  <c r="I103" i="7"/>
  <c r="H103" i="7"/>
  <c r="G103" i="7"/>
  <c r="F103" i="7"/>
  <c r="E103" i="7"/>
  <c r="D103" i="7"/>
  <c r="C103" i="7"/>
  <c r="J102" i="7"/>
  <c r="I102" i="7"/>
  <c r="H102" i="7"/>
  <c r="G102" i="7"/>
  <c r="F102" i="7"/>
  <c r="E102" i="7"/>
  <c r="D102" i="7"/>
  <c r="C102" i="7"/>
  <c r="J101" i="7"/>
  <c r="I101" i="7"/>
  <c r="H101" i="7"/>
  <c r="G101" i="7"/>
  <c r="F101" i="7"/>
  <c r="E101" i="7"/>
  <c r="D101" i="7"/>
  <c r="C101" i="7"/>
  <c r="J100" i="7"/>
  <c r="I100" i="7"/>
  <c r="H100" i="7"/>
  <c r="G100" i="7"/>
  <c r="F100" i="7"/>
  <c r="E100" i="7"/>
  <c r="D100" i="7"/>
  <c r="C100" i="7"/>
  <c r="J99" i="7"/>
  <c r="I99" i="7"/>
  <c r="H99" i="7"/>
  <c r="G99" i="7"/>
  <c r="F99" i="7"/>
  <c r="E99" i="7"/>
  <c r="J105" i="5" l="1"/>
  <c r="J112" i="5"/>
  <c r="I112" i="5"/>
  <c r="J111" i="5"/>
  <c r="I111" i="5"/>
  <c r="J110" i="5"/>
  <c r="I110" i="5"/>
  <c r="J109" i="5"/>
  <c r="I109" i="5"/>
  <c r="J108" i="5"/>
  <c r="I108" i="5"/>
  <c r="J106" i="5"/>
  <c r="I106" i="5"/>
  <c r="I105" i="5"/>
  <c r="J104" i="5"/>
  <c r="I104" i="5"/>
  <c r="J103" i="5"/>
  <c r="I103" i="5"/>
  <c r="J102" i="5"/>
  <c r="I102" i="5"/>
  <c r="J101" i="5"/>
  <c r="I101" i="5"/>
  <c r="J100" i="5"/>
  <c r="I100" i="5"/>
  <c r="J99" i="5"/>
  <c r="I99" i="5"/>
  <c r="H112" i="5"/>
  <c r="H111" i="5"/>
  <c r="H110" i="5"/>
  <c r="H109" i="5"/>
  <c r="H108" i="5"/>
  <c r="H106" i="5"/>
  <c r="H105" i="5"/>
  <c r="H104" i="5"/>
  <c r="H103" i="5"/>
  <c r="H102" i="5"/>
  <c r="H101" i="5"/>
  <c r="H100" i="5"/>
  <c r="H99" i="5"/>
  <c r="G112" i="5"/>
  <c r="G111" i="5"/>
  <c r="G110" i="5"/>
  <c r="G109" i="5"/>
  <c r="G108" i="5"/>
  <c r="G106" i="5"/>
  <c r="G105" i="5"/>
  <c r="G104" i="5"/>
  <c r="G103" i="5"/>
  <c r="G102" i="5"/>
  <c r="G101" i="5"/>
  <c r="G100" i="5"/>
  <c r="G99" i="5"/>
  <c r="F112" i="5"/>
  <c r="F111" i="5"/>
  <c r="F110" i="5"/>
  <c r="F109" i="5"/>
  <c r="F108" i="5"/>
  <c r="F106" i="5"/>
  <c r="F105" i="5"/>
  <c r="F104" i="5"/>
  <c r="F103" i="5"/>
  <c r="F102" i="5"/>
  <c r="F101" i="5"/>
  <c r="F100" i="5"/>
  <c r="F99" i="5"/>
  <c r="E112" i="5"/>
  <c r="E111" i="5"/>
  <c r="E110" i="5"/>
  <c r="E109" i="5"/>
  <c r="E108" i="5"/>
  <c r="E106" i="5"/>
  <c r="E105" i="5"/>
  <c r="E104" i="5"/>
  <c r="E103" i="5"/>
  <c r="E102" i="5"/>
  <c r="E101" i="5"/>
  <c r="E100" i="5"/>
  <c r="E99" i="5"/>
  <c r="D112" i="5"/>
  <c r="D111" i="5"/>
  <c r="D110" i="5"/>
  <c r="D109" i="5"/>
  <c r="D108" i="5"/>
  <c r="D106" i="5"/>
  <c r="D105" i="5"/>
  <c r="D104" i="5"/>
  <c r="D103" i="5"/>
  <c r="D102" i="5"/>
  <c r="D101" i="5"/>
  <c r="D100" i="5"/>
  <c r="D99" i="5"/>
  <c r="C112" i="5"/>
  <c r="C111" i="5"/>
  <c r="C110" i="5"/>
  <c r="C109" i="5"/>
  <c r="C108" i="5"/>
  <c r="C106" i="5"/>
  <c r="C105" i="5"/>
  <c r="C104" i="5"/>
  <c r="C103" i="5"/>
  <c r="C102" i="5"/>
  <c r="C101" i="5"/>
  <c r="C100" i="5"/>
  <c r="C99" i="5"/>
  <c r="J98" i="5"/>
  <c r="I98" i="5"/>
  <c r="E98" i="5"/>
  <c r="D98" i="5"/>
  <c r="H98" i="5"/>
  <c r="G98" i="5"/>
  <c r="F98" i="5"/>
</calcChain>
</file>

<file path=xl/sharedStrings.xml><?xml version="1.0" encoding="utf-8"?>
<sst xmlns="http://schemas.openxmlformats.org/spreadsheetml/2006/main" count="347" uniqueCount="172">
  <si>
    <t>Наименование</t>
  </si>
  <si>
    <t>Код доходов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</si>
  <si>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</si>
  <si>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</si>
  <si>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Дотации бюджетам бюджетной системы Российской Федерации</t>
  </si>
  <si>
    <t>Субсидии бюджетам бюджетной системы Российской Федерации (межбюджетные субсидии)</t>
  </si>
  <si>
    <t>Субвенции бюджетам бюджетной системы Российской Федерации</t>
  </si>
  <si>
    <t>Иные межбюджетные трансферты</t>
  </si>
  <si>
    <t>Иные безвозмездные поступления</t>
  </si>
  <si>
    <t>X</t>
  </si>
  <si>
    <t>Доходы бюджета - всего</t>
  </si>
  <si>
    <t>2 00 00000 00 0000 000</t>
  </si>
  <si>
    <t>2 02 00000 00 0000 000</t>
  </si>
  <si>
    <t>2 02 1000 00 00000 150</t>
  </si>
  <si>
    <t>2 02 20000 00 0000 150</t>
  </si>
  <si>
    <t>2 02 30000 00 0000 150</t>
  </si>
  <si>
    <t>2 02 4000 00 00000 150</t>
  </si>
  <si>
    <t>Итого</t>
  </si>
  <si>
    <t xml:space="preserve">  ОБЩЕГОСУДАРСТВЕННЫЕ ВОПРОСЫ</t>
  </si>
  <si>
    <t xml:space="preserve">    Функционирование высшего должностного лица субъекта Российской Федерации и муниципального образования</t>
  </si>
  <si>
    <t xml:space="preserve">  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</si>
  <si>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  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</si>
  <si>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    Судебная система</t>
  </si>
  <si>
    <t xml:space="preserve">    Обеспечение деятельности финансовых, налоговых и таможенных органов и органов финансового (финансово-бюджетного) надзора</t>
  </si>
  <si>
    <t xml:space="preserve">    Обеспечение проведения выборов и референдумов</t>
  </si>
  <si>
    <t xml:space="preserve">    Резервные фонды</t>
  </si>
  <si>
    <t xml:space="preserve">    Другие общегосударственные вопросы</t>
  </si>
  <si>
    <t xml:space="preserve">  НАЦИОНАЛЬНАЯ ОБОРОНА</t>
  </si>
  <si>
    <t xml:space="preserve">    Мобилизационная и вневойсковая подготовка</t>
  </si>
  <si>
    <t xml:space="preserve">  НАЦИОНАЛЬНАЯ БЕЗОПАСНОСТЬ И ПРАВООХРАНИТЕЛЬНАЯ ДЕЯТЕЛЬНОСТЬ</t>
  </si>
  <si>
    <t xml:space="preserve">    Органы юстиции</t>
  </si>
  <si>
    <t xml:space="preserve">    Защита населения и территории от чрезвычайных ситуаций природного и техногенного характера, гражданская оборона</t>
  </si>
  <si>
    <t xml:space="preserve">    Обеспечение пожарной безопасности</t>
  </si>
  <si>
    <t xml:space="preserve">  НАЦИОНАЛЬНАЯ ЭКОНОМИКА</t>
  </si>
  <si>
    <t xml:space="preserve">    Общеэкономические вопросы</t>
  </si>
  <si>
    <t xml:space="preserve">    Сельское хозяйство и рыболовство</t>
  </si>
  <si>
    <t xml:space="preserve">    Водное хозяйство</t>
  </si>
  <si>
    <t xml:space="preserve">    Лесное хозяйство</t>
  </si>
  <si>
    <t xml:space="preserve">    Транспорт</t>
  </si>
  <si>
    <t xml:space="preserve">    Дорожное хозяйство (дорожные фонды)</t>
  </si>
  <si>
    <t xml:space="preserve">    Другие вопросы в области национальной экономики</t>
  </si>
  <si>
    <t xml:space="preserve">  ЖИЛИЩНО-КОММУНАЛЬНОЕ ХОЗЯЙСТВО</t>
  </si>
  <si>
    <t xml:space="preserve">    Коммунальное хозяйство</t>
  </si>
  <si>
    <t xml:space="preserve">    Благоустройство</t>
  </si>
  <si>
    <t xml:space="preserve">    Другие вопросы в области жилищно-коммунального хозяйства</t>
  </si>
  <si>
    <t xml:space="preserve">  ОХРАНА ОКРУЖАЮЩЕЙ СРЕДЫ</t>
  </si>
  <si>
    <t xml:space="preserve">    Сбор, удаление отходов и очистка сточных вод</t>
  </si>
  <si>
    <t xml:space="preserve">    Охрана объектов растительного и животного мира и среды их обитания</t>
  </si>
  <si>
    <t xml:space="preserve">    Другие вопросы в области охраны окружающей среды</t>
  </si>
  <si>
    <t xml:space="preserve">  ОБРАЗОВАНИЕ</t>
  </si>
  <si>
    <t xml:space="preserve">    Дошкольное образование</t>
  </si>
  <si>
    <t xml:space="preserve">    Общее образование</t>
  </si>
  <si>
    <t xml:space="preserve">    Дополнительное образование детей</t>
  </si>
  <si>
    <t xml:space="preserve">    Среднее профессиональное образование</t>
  </si>
  <si>
    <t xml:space="preserve">    Профессиональная подготовка, переподготовка и повышение квалификации</t>
  </si>
  <si>
    <t xml:space="preserve">    Молодежная политика</t>
  </si>
  <si>
    <t xml:space="preserve">    Другие вопросы в области образования</t>
  </si>
  <si>
    <t xml:space="preserve">  КУЛЬТУРА, КИНЕМАТОГРАФИЯ</t>
  </si>
  <si>
    <t xml:space="preserve">    Культура</t>
  </si>
  <si>
    <t xml:space="preserve">    Другие вопросы в области культуры, кинематографии</t>
  </si>
  <si>
    <t xml:space="preserve">  ЗДРАВООХРАНЕНИЕ</t>
  </si>
  <si>
    <t xml:space="preserve">    Стационарная медицинская помощь</t>
  </si>
  <si>
    <t xml:space="preserve">    Амбулаторная помощь</t>
  </si>
  <si>
    <t xml:space="preserve">    Медицинская помощь в дневных стационарах всех типов</t>
  </si>
  <si>
    <t xml:space="preserve">    Скорая медицинская помощь</t>
  </si>
  <si>
    <t xml:space="preserve">    Заготовка, переработка, хранение и обеспечение безопасности донорской крови и ее компонентов</t>
  </si>
  <si>
    <t xml:space="preserve">    Другие вопросы в области здравоохранения</t>
  </si>
  <si>
    <t xml:space="preserve">  СОЦИАЛЬНАЯ ПОЛИТИКА</t>
  </si>
  <si>
    <t xml:space="preserve">    Пенсионное обеспечение</t>
  </si>
  <si>
    <t xml:space="preserve">    Социальное обслуживание населения</t>
  </si>
  <si>
    <t xml:space="preserve">    Социальное обеспечение населения</t>
  </si>
  <si>
    <t xml:space="preserve">    Охрана семьи и детства</t>
  </si>
  <si>
    <t xml:space="preserve">    Другие вопросы в области социальной политики</t>
  </si>
  <si>
    <t xml:space="preserve">  ФИЗИЧЕСКАЯ КУЛЬТУРА И СПОРТ</t>
  </si>
  <si>
    <t xml:space="preserve">    Физическая культура</t>
  </si>
  <si>
    <t xml:space="preserve">    Массовый спорт</t>
  </si>
  <si>
    <t xml:space="preserve">    Спорт высших достижений</t>
  </si>
  <si>
    <t xml:space="preserve">    Другие вопросы в области физической культуры и спорта</t>
  </si>
  <si>
    <t xml:space="preserve">  СРЕДСТВА МАССОВОЙ ИНФОРМАЦИИ</t>
  </si>
  <si>
    <t xml:space="preserve">    Периодическая печать и издательства</t>
  </si>
  <si>
    <t xml:space="preserve">    Другие вопросы в области средств массовой информации</t>
  </si>
  <si>
    <t xml:space="preserve">  ОБСЛУЖИВАНИЕ ГОСУДАРСТВЕННОГО И МУНИЦИПАЛЬНОГО ДОЛГА</t>
  </si>
  <si>
    <t xml:space="preserve">    Обслуживание государственного внутреннего и муниципального долга</t>
  </si>
  <si>
    <t xml:space="preserve">  МЕЖБЮДЖЕТНЫЕ ТРАНСФЕРТЫ ОБЩЕГО ХАРАКТЕРА БЮДЖЕТАМ СУБЪЕКТОВ РОССИЙСКОЙ ФЕДЕРАЦИИ И МУНИЦИПАЛЬНЫХ ОБРАЗОВАНИЙ</t>
  </si>
  <si>
    <t xml:space="preserve">    Дотации на выравнивание бюджетной обеспеченности субъектов Российской Федерации и муниципальных образований</t>
  </si>
  <si>
    <t xml:space="preserve">    Иные дотации</t>
  </si>
  <si>
    <t>0100</t>
  </si>
  <si>
    <t>0102</t>
  </si>
  <si>
    <t>0103</t>
  </si>
  <si>
    <t>0104</t>
  </si>
  <si>
    <t>0105</t>
  </si>
  <si>
    <t>0106</t>
  </si>
  <si>
    <t>0107</t>
  </si>
  <si>
    <t>0111</t>
  </si>
  <si>
    <t>0113</t>
  </si>
  <si>
    <t>0200</t>
  </si>
  <si>
    <t>0203</t>
  </si>
  <si>
    <t>0300</t>
  </si>
  <si>
    <t>0304</t>
  </si>
  <si>
    <t>0309</t>
  </si>
  <si>
    <t>0310</t>
  </si>
  <si>
    <t>0400</t>
  </si>
  <si>
    <t>0401</t>
  </si>
  <si>
    <t>0405</t>
  </si>
  <si>
    <t>0406</t>
  </si>
  <si>
    <t>0407</t>
  </si>
  <si>
    <t>0408</t>
  </si>
  <si>
    <t>0409</t>
  </si>
  <si>
    <t>0412</t>
  </si>
  <si>
    <t>0500</t>
  </si>
  <si>
    <t xml:space="preserve">    Жилищное хозяйство</t>
  </si>
  <si>
    <t>0501</t>
  </si>
  <si>
    <t>0502</t>
  </si>
  <si>
    <t>0503</t>
  </si>
  <si>
    <t>0505</t>
  </si>
  <si>
    <t>0600</t>
  </si>
  <si>
    <t>0602</t>
  </si>
  <si>
    <t>0603</t>
  </si>
  <si>
    <t>0605</t>
  </si>
  <si>
    <t>0700</t>
  </si>
  <si>
    <t>0701</t>
  </si>
  <si>
    <t>0702</t>
  </si>
  <si>
    <t>0703</t>
  </si>
  <si>
    <t>0704</t>
  </si>
  <si>
    <t>0705</t>
  </si>
  <si>
    <t>0707</t>
  </si>
  <si>
    <t>0709</t>
  </si>
  <si>
    <t>0800</t>
  </si>
  <si>
    <t>0801</t>
  </si>
  <si>
    <t>0804</t>
  </si>
  <si>
    <t>0900</t>
  </si>
  <si>
    <t>0901</t>
  </si>
  <si>
    <t>0902</t>
  </si>
  <si>
    <t>0903</t>
  </si>
  <si>
    <t>0904</t>
  </si>
  <si>
    <t>0906</t>
  </si>
  <si>
    <t>0909</t>
  </si>
  <si>
    <t xml:space="preserve">    Прочие межбюджетные трансферты общего характера</t>
  </si>
  <si>
    <t>Расходы бюджета - всего</t>
  </si>
  <si>
    <t>НАЛОГОВЫЕ И НЕНАЛОГОВЫЕ ДОХОДЫ</t>
  </si>
  <si>
    <t>Налог на прибыль организаций</t>
  </si>
  <si>
    <t>Налог на доходы физических лиц</t>
  </si>
  <si>
    <t>Акцизы по подакцизным товарам (продукции), производимым на территории Российской Федерации</t>
  </si>
  <si>
    <t>Налог, взимаемый в связи с применением упрощенной системы налогообложения</t>
  </si>
  <si>
    <t>Налог на имущество организаций</t>
  </si>
  <si>
    <t>Транспортный налог</t>
  </si>
  <si>
    <t>Налог на игорный бизнес</t>
  </si>
  <si>
    <t>Налог на добычу полезных ископаемых</t>
  </si>
  <si>
    <t>Сборы за пользование объектами животного мира и за пользование объектами водных биологических ресурсов</t>
  </si>
  <si>
    <t>Иные налоговые и неналоговые доходы</t>
  </si>
  <si>
    <t>Х</t>
  </si>
  <si>
    <t>1 00 00000 00 0000 000</t>
  </si>
  <si>
    <t>1 01 01000 00 0000 000</t>
  </si>
  <si>
    <t>1 01 02000 00 0000 000</t>
  </si>
  <si>
    <t>1 03 02000 00 0000 000</t>
  </si>
  <si>
    <t>1 05 01000 00 0000 000</t>
  </si>
  <si>
    <t>1 06 02000 00 0000 000</t>
  </si>
  <si>
    <t>1 06 04000 00 0000 000</t>
  </si>
  <si>
    <t>1 06 05000 00 0000 000</t>
  </si>
  <si>
    <t>1 07 01000 00 0000 000</t>
  </si>
  <si>
    <t>1 07 04000 00 0000 000</t>
  </si>
  <si>
    <t>Сведения о внесенных изменениях в Закон Ивановской области 
от 16.12.2019 № 75-ОЗ "Об областном бюджете на 2020 год и на плановый период 2021 и 2022 годов" в части доходов и расходов областного бюджета на 2020 год</t>
  </si>
  <si>
    <t>Утверждено на 2020 год (№ 75-ОЗ от 16.12.2019 в первоначальной редакции), руб.</t>
  </si>
  <si>
    <t>Утверждено на 2020 год (№ 75-ОЗ в редакции от 26.03.2020 № 8-ОЗ), руб.</t>
  </si>
  <si>
    <t>Утверждено на 2020 год (№ 75-ОЗ в редакции от 15.04.2020 № 18-ОЗ), руб.</t>
  </si>
  <si>
    <t>Утверждено на 2020 год (№ 75-ОЗ в редакции от 29.05.2020 № 25-ОЗ), руб.</t>
  </si>
  <si>
    <t>Утверждено на 2020 год (№ 75-ОЗ в редакции от 26.06.2020 № 31-ОЗ), руб.</t>
  </si>
  <si>
    <t>Утверждено на 2020 год (№ 75-ОЗ в редакции от 28.08.2020 № 51-ОЗ), руб.</t>
  </si>
  <si>
    <t>Утверждено на 2020 год (№ 75-ОЗ в редакции от 29.10.2020 № 63-ОЗ), руб.</t>
  </si>
  <si>
    <t>Утверждено на 2020 год (№ 75-ОЗ в редакции от 21.12.2020 № 80-ОЗ), руб.</t>
  </si>
  <si>
    <t>Санитарно-эпидемиологическое благополучие</t>
  </si>
  <si>
    <t>0907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</si>
</sst>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\ ###\ ###\ ###\ ##0.00"/>
  </numFmts>
  <fonts count="34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indexed="8"/>
      <name val="Calibri"/>
      <family val="2"/>
    </font>
    <font>
      <sz val="12"/>
      <name val="Times New Roman"/>
      <family val="1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0"/>
      <name val="Arial Cyr"/>
      <charset val="204"/>
    </font>
    <font>
      <b/>
      <sz val="10"/>
      <color rgb="FF000000"/>
      <name val="Arial Cyr"/>
    </font>
    <font>
      <sz val="10"/>
      <color rgb="FF000000"/>
      <name val="Arial Cyr"/>
    </font>
    <font>
      <sz val="11"/>
      <name val="Times New Roman"/>
      <family val="1"/>
      <charset val="204"/>
    </font>
    <font>
      <sz val="11"/>
      <name val="Calibri"/>
      <family val="2"/>
      <charset val="204"/>
    </font>
  </fonts>
  <fills count="17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FFFF99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07">
    <xf numFmtId="0" fontId="0" fillId="0" borderId="0"/>
    <xf numFmtId="0" fontId="19" fillId="0" borderId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10" borderId="0" applyNumberFormat="0" applyBorder="0" applyAlignment="0" applyProtection="0"/>
    <xf numFmtId="0" fontId="4" fillId="4" borderId="1" applyNumberFormat="0" applyAlignment="0" applyProtection="0"/>
    <xf numFmtId="0" fontId="5" fillId="11" borderId="2" applyNumberFormat="0" applyAlignment="0" applyProtection="0"/>
    <xf numFmtId="0" fontId="6" fillId="11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12" borderId="7" applyNumberFormat="0" applyAlignment="0" applyProtection="0"/>
    <xf numFmtId="0" fontId="12" fillId="0" borderId="0" applyNumberFormat="0" applyFill="0" applyBorder="0" applyAlignment="0" applyProtection="0"/>
    <xf numFmtId="0" fontId="13" fillId="13" borderId="0" applyNumberFormat="0" applyBorder="0" applyAlignment="0" applyProtection="0"/>
    <xf numFmtId="0" fontId="14" fillId="2" borderId="0" applyNumberFormat="0" applyBorder="0" applyAlignment="0" applyProtection="0"/>
    <xf numFmtId="0" fontId="15" fillId="0" borderId="0" applyNumberFormat="0" applyFill="0" applyBorder="0" applyAlignment="0" applyProtection="0"/>
    <xf numFmtId="0" fontId="2" fillId="14" borderId="8" applyNumberFormat="0" applyFont="0" applyAlignment="0" applyProtection="0"/>
    <xf numFmtId="0" fontId="21" fillId="14" borderId="8" applyNumberFormat="0" applyFont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3" borderId="0" applyNumberFormat="0" applyBorder="0" applyAlignment="0" applyProtection="0"/>
    <xf numFmtId="0" fontId="30" fillId="0" borderId="13">
      <alignment vertical="top" wrapText="1"/>
    </xf>
    <xf numFmtId="1" fontId="31" fillId="0" borderId="13">
      <alignment horizontal="center" vertical="top" shrinkToFit="1"/>
    </xf>
    <xf numFmtId="4" fontId="30" fillId="16" borderId="13">
      <alignment horizontal="right" vertical="top" shrinkToFit="1"/>
    </xf>
    <xf numFmtId="0" fontId="30" fillId="0" borderId="16">
      <alignment horizontal="right"/>
    </xf>
    <xf numFmtId="0" fontId="31" fillId="0" borderId="0"/>
    <xf numFmtId="4" fontId="30" fillId="16" borderId="16">
      <alignment horizontal="right" vertical="top" shrinkToFit="1"/>
    </xf>
    <xf numFmtId="0" fontId="1" fillId="0" borderId="0"/>
    <xf numFmtId="0" fontId="2" fillId="0" borderId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10" borderId="0" applyNumberFormat="0" applyBorder="0" applyAlignment="0" applyProtection="0"/>
    <xf numFmtId="0" fontId="4" fillId="4" borderId="1" applyNumberFormat="0" applyAlignment="0" applyProtection="0"/>
    <xf numFmtId="0" fontId="5" fillId="11" borderId="2" applyNumberFormat="0" applyAlignment="0" applyProtection="0"/>
    <xf numFmtId="0" fontId="6" fillId="11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12" borderId="7" applyNumberFormat="0" applyAlignment="0" applyProtection="0"/>
    <xf numFmtId="0" fontId="12" fillId="0" borderId="0" applyNumberFormat="0" applyFill="0" applyBorder="0" applyAlignment="0" applyProtection="0"/>
    <xf numFmtId="0" fontId="13" fillId="13" borderId="0" applyNumberFormat="0" applyBorder="0" applyAlignment="0" applyProtection="0"/>
    <xf numFmtId="0" fontId="14" fillId="2" borderId="0" applyNumberFormat="0" applyBorder="0" applyAlignment="0" applyProtection="0"/>
    <xf numFmtId="0" fontId="15" fillId="0" borderId="0" applyNumberFormat="0" applyFill="0" applyBorder="0" applyAlignment="0" applyProtection="0"/>
    <xf numFmtId="0" fontId="2" fillId="14" borderId="8" applyNumberFormat="0" applyFont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3" borderId="0" applyNumberFormat="0" applyBorder="0" applyAlignment="0" applyProtection="0"/>
    <xf numFmtId="0" fontId="1" fillId="0" borderId="0"/>
    <xf numFmtId="0" fontId="2" fillId="0" borderId="0"/>
    <xf numFmtId="0" fontId="2" fillId="14" borderId="8" applyNumberFormat="0" applyFont="0" applyAlignment="0" applyProtection="0"/>
    <xf numFmtId="0" fontId="2" fillId="0" borderId="0"/>
    <xf numFmtId="0" fontId="2" fillId="14" borderId="8" applyNumberFormat="0" applyFont="0" applyAlignment="0" applyProtection="0"/>
    <xf numFmtId="0" fontId="1" fillId="0" borderId="0"/>
    <xf numFmtId="0" fontId="2" fillId="0" borderId="0"/>
    <xf numFmtId="0" fontId="2" fillId="14" borderId="8" applyNumberFormat="0" applyFont="0" applyAlignment="0" applyProtection="0"/>
    <xf numFmtId="0" fontId="2" fillId="14" borderId="8" applyNumberFormat="0" applyFont="0" applyAlignment="0" applyProtection="0"/>
    <xf numFmtId="0" fontId="2" fillId="0" borderId="0"/>
    <xf numFmtId="0" fontId="1" fillId="0" borderId="0"/>
    <xf numFmtId="0" fontId="2" fillId="14" borderId="8" applyNumberFormat="0" applyFont="0" applyAlignment="0" applyProtection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14" borderId="8" applyNumberFormat="0" applyFont="0" applyAlignment="0" applyProtection="0"/>
    <xf numFmtId="0" fontId="1" fillId="0" borderId="0"/>
    <xf numFmtId="0" fontId="2" fillId="14" borderId="8" applyNumberFormat="0" applyFont="0" applyAlignment="0" applyProtection="0"/>
    <xf numFmtId="0" fontId="1" fillId="0" borderId="0"/>
    <xf numFmtId="0" fontId="2" fillId="0" borderId="0"/>
    <xf numFmtId="0" fontId="2" fillId="14" borderId="8" applyNumberFormat="0" applyFont="0" applyAlignment="0" applyProtection="0"/>
    <xf numFmtId="0" fontId="2" fillId="14" borderId="8" applyNumberFormat="0" applyFont="0" applyAlignment="0" applyProtection="0"/>
    <xf numFmtId="0" fontId="2" fillId="14" borderId="8" applyNumberFormat="0" applyFont="0" applyAlignment="0" applyProtection="0"/>
    <xf numFmtId="0" fontId="2" fillId="14" borderId="8" applyNumberFormat="0" applyFont="0" applyAlignment="0" applyProtection="0"/>
    <xf numFmtId="0" fontId="2" fillId="14" borderId="8" applyNumberFormat="0" applyFont="0" applyAlignment="0" applyProtection="0"/>
    <xf numFmtId="0" fontId="2" fillId="14" borderId="8" applyNumberFormat="0" applyFont="0" applyAlignment="0" applyProtection="0"/>
    <xf numFmtId="0" fontId="2" fillId="14" borderId="8" applyNumberFormat="0" applyFont="0" applyAlignment="0" applyProtection="0"/>
    <xf numFmtId="0" fontId="2" fillId="14" borderId="8" applyNumberFormat="0" applyFont="0" applyAlignment="0" applyProtection="0"/>
    <xf numFmtId="0" fontId="2" fillId="14" borderId="8" applyNumberFormat="0" applyFont="0" applyAlignment="0" applyProtection="0"/>
    <xf numFmtId="0" fontId="2" fillId="14" borderId="8" applyNumberFormat="0" applyFont="0" applyAlignment="0" applyProtection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" fillId="0" borderId="0"/>
  </cellStyleXfs>
  <cellXfs count="129">
    <xf numFmtId="0" fontId="0" fillId="0" borderId="0" xfId="0"/>
    <xf numFmtId="4" fontId="0" fillId="0" borderId="0" xfId="0" applyNumberFormat="1"/>
    <xf numFmtId="0" fontId="22" fillId="15" borderId="0" xfId="0" applyNumberFormat="1" applyFont="1" applyFill="1" applyBorder="1" applyAlignment="1">
      <alignment horizontal="center" vertical="center" wrapText="1"/>
    </xf>
    <xf numFmtId="0" fontId="22" fillId="15" borderId="0" xfId="0" applyNumberFormat="1" applyFont="1" applyFill="1" applyBorder="1" applyAlignment="1">
      <alignment horizontal="center" vertical="center" wrapText="1"/>
    </xf>
    <xf numFmtId="0" fontId="22" fillId="15" borderId="10" xfId="0" applyNumberFormat="1" applyFont="1" applyFill="1" applyBorder="1" applyAlignment="1">
      <alignment horizontal="center" vertical="center" wrapText="1"/>
    </xf>
    <xf numFmtId="0" fontId="22" fillId="15" borderId="10" xfId="0" applyFont="1" applyFill="1" applyBorder="1" applyAlignment="1">
      <alignment horizontal="center" vertical="center" wrapText="1"/>
    </xf>
    <xf numFmtId="0" fontId="22" fillId="15" borderId="11" xfId="0" applyNumberFormat="1" applyFont="1" applyFill="1" applyBorder="1" applyAlignment="1">
      <alignment horizontal="center" vertical="center" wrapText="1"/>
    </xf>
    <xf numFmtId="0" fontId="25" fillId="15" borderId="10" xfId="0" applyFont="1" applyFill="1" applyBorder="1" applyAlignment="1">
      <alignment horizontal="left" vertical="top" wrapText="1"/>
    </xf>
    <xf numFmtId="0" fontId="27" fillId="15" borderId="10" xfId="0" applyFont="1" applyFill="1" applyBorder="1" applyAlignment="1">
      <alignment horizontal="left" vertical="top" wrapText="1"/>
    </xf>
    <xf numFmtId="4" fontId="24" fillId="15" borderId="10" xfId="0" applyNumberFormat="1" applyFont="1" applyFill="1" applyBorder="1" applyAlignment="1">
      <alignment horizontal="right" vertical="center"/>
    </xf>
    <xf numFmtId="0" fontId="26" fillId="0" borderId="0" xfId="0" applyFont="1" applyAlignment="1">
      <alignment wrapText="1"/>
    </xf>
    <xf numFmtId="0" fontId="23" fillId="15" borderId="0" xfId="0" applyNumberFormat="1" applyFont="1" applyFill="1" applyBorder="1" applyAlignment="1">
      <alignment vertical="center" wrapText="1"/>
    </xf>
    <xf numFmtId="0" fontId="24" fillId="0" borderId="12" xfId="0" applyFont="1" applyBorder="1" applyAlignment="1">
      <alignment horizontal="center" vertical="center"/>
    </xf>
    <xf numFmtId="3" fontId="25" fillId="15" borderId="12" xfId="0" applyNumberFormat="1" applyFont="1" applyFill="1" applyBorder="1" applyAlignment="1">
      <alignment horizontal="center" vertical="center" wrapText="1"/>
    </xf>
    <xf numFmtId="0" fontId="25" fillId="15" borderId="12" xfId="0" applyFont="1" applyFill="1" applyBorder="1" applyAlignment="1">
      <alignment horizontal="center" vertical="center" wrapText="1"/>
    </xf>
    <xf numFmtId="0" fontId="27" fillId="15" borderId="12" xfId="0" applyFont="1" applyFill="1" applyBorder="1" applyAlignment="1">
      <alignment horizontal="center" vertical="top" wrapText="1"/>
    </xf>
    <xf numFmtId="0" fontId="24" fillId="0" borderId="12" xfId="0" applyFont="1" applyBorder="1" applyAlignment="1">
      <alignment horizontal="center" vertical="top"/>
    </xf>
    <xf numFmtId="0" fontId="23" fillId="15" borderId="0" xfId="0" applyNumberFormat="1" applyFont="1" applyFill="1" applyBorder="1" applyAlignment="1">
      <alignment horizontal="center" vertical="center" wrapText="1"/>
    </xf>
    <xf numFmtId="4" fontId="24" fillId="0" borderId="10" xfId="0" applyNumberFormat="1" applyFont="1" applyBorder="1" applyAlignment="1">
      <alignment horizontal="right"/>
    </xf>
    <xf numFmtId="0" fontId="22" fillId="15" borderId="12" xfId="0" applyNumberFormat="1" applyFont="1" applyFill="1" applyBorder="1" applyAlignment="1">
      <alignment horizontal="center" vertical="center" wrapText="1"/>
    </xf>
    <xf numFmtId="4" fontId="22" fillId="15" borderId="12" xfId="0" applyNumberFormat="1" applyFont="1" applyFill="1" applyBorder="1" applyAlignment="1">
      <alignment horizontal="center" vertical="center" wrapText="1"/>
    </xf>
    <xf numFmtId="4" fontId="22" fillId="15" borderId="10" xfId="0" applyNumberFormat="1" applyFont="1" applyFill="1" applyBorder="1" applyAlignment="1">
      <alignment horizontal="center" vertical="center" wrapText="1"/>
    </xf>
    <xf numFmtId="4" fontId="22" fillId="15" borderId="10" xfId="0" applyNumberFormat="1" applyFont="1" applyFill="1" applyBorder="1" applyAlignment="1">
      <alignment horizontal="right" vertical="center" wrapText="1"/>
    </xf>
    <xf numFmtId="49" fontId="27" fillId="0" borderId="14" xfId="26" applyNumberFormat="1" applyFont="1" applyBorder="1" applyProtection="1">
      <alignment vertical="top" wrapText="1"/>
    </xf>
    <xf numFmtId="49" fontId="25" fillId="0" borderId="14" xfId="26" applyNumberFormat="1" applyFont="1" applyBorder="1" applyProtection="1">
      <alignment vertical="top" wrapText="1"/>
    </xf>
    <xf numFmtId="49" fontId="27" fillId="0" borderId="15" xfId="26" applyNumberFormat="1" applyFont="1" applyBorder="1" applyProtection="1">
      <alignment vertical="top" wrapText="1"/>
    </xf>
    <xf numFmtId="49" fontId="27" fillId="0" borderId="12" xfId="26" applyNumberFormat="1" applyFont="1" applyBorder="1" applyProtection="1">
      <alignment vertical="top" wrapText="1"/>
    </xf>
    <xf numFmtId="4" fontId="0" fillId="0" borderId="0" xfId="0" applyNumberFormat="1" applyAlignment="1">
      <alignment horizontal="right"/>
    </xf>
    <xf numFmtId="49" fontId="22" fillId="0" borderId="12" xfId="0" applyNumberFormat="1" applyFont="1" applyBorder="1" applyAlignment="1">
      <alignment horizontal="center" vertical="top" wrapText="1"/>
    </xf>
    <xf numFmtId="49" fontId="20" fillId="0" borderId="12" xfId="0" applyNumberFormat="1" applyFont="1" applyBorder="1" applyAlignment="1">
      <alignment horizontal="center" vertical="top" wrapText="1"/>
    </xf>
    <xf numFmtId="49" fontId="29" fillId="0" borderId="12" xfId="0" applyNumberFormat="1" applyFont="1" applyBorder="1" applyAlignment="1">
      <alignment horizontal="center"/>
    </xf>
    <xf numFmtId="49" fontId="29" fillId="0" borderId="12" xfId="0" applyNumberFormat="1" applyFont="1" applyBorder="1" applyAlignment="1">
      <alignment horizontal="center" vertical="center"/>
    </xf>
    <xf numFmtId="49" fontId="0" fillId="0" borderId="12" xfId="0" applyNumberFormat="1" applyBorder="1" applyAlignment="1">
      <alignment horizontal="center" vertical="center"/>
    </xf>
    <xf numFmtId="4" fontId="24" fillId="15" borderId="10" xfId="28" applyNumberFormat="1" applyFont="1" applyFill="1" applyBorder="1" applyProtection="1">
      <alignment horizontal="right" vertical="top" shrinkToFit="1"/>
    </xf>
    <xf numFmtId="4" fontId="26" fillId="15" borderId="10" xfId="28" applyNumberFormat="1" applyFont="1" applyFill="1" applyBorder="1" applyProtection="1">
      <alignment horizontal="right" vertical="top" shrinkToFit="1"/>
    </xf>
    <xf numFmtId="4" fontId="24" fillId="15" borderId="10" xfId="28" applyNumberFormat="1" applyFont="1" applyFill="1" applyBorder="1" applyAlignment="1" applyProtection="1">
      <alignment horizontal="right" vertical="top" shrinkToFit="1"/>
    </xf>
    <xf numFmtId="49" fontId="27" fillId="15" borderId="14" xfId="26" applyNumberFormat="1" applyFont="1" applyFill="1" applyBorder="1" applyProtection="1">
      <alignment vertical="top" wrapText="1"/>
    </xf>
    <xf numFmtId="49" fontId="0" fillId="15" borderId="12" xfId="0" applyNumberFormat="1" applyFill="1" applyBorder="1" applyAlignment="1">
      <alignment horizontal="center"/>
    </xf>
    <xf numFmtId="0" fontId="26" fillId="0" borderId="0" xfId="0" applyFont="1"/>
    <xf numFmtId="4" fontId="26" fillId="0" borderId="0" xfId="0" applyNumberFormat="1" applyFont="1"/>
    <xf numFmtId="4" fontId="26" fillId="0" borderId="0" xfId="0" applyNumberFormat="1" applyFont="1" applyAlignment="1">
      <alignment horizontal="right"/>
    </xf>
    <xf numFmtId="2" fontId="32" fillId="0" borderId="0" xfId="0" applyNumberFormat="1" applyFont="1"/>
    <xf numFmtId="2" fontId="32" fillId="0" borderId="0" xfId="0" applyNumberFormat="1" applyFont="1" applyAlignment="1">
      <alignment horizontal="right"/>
    </xf>
    <xf numFmtId="49" fontId="20" fillId="15" borderId="12" xfId="0" applyNumberFormat="1" applyFont="1" applyFill="1" applyBorder="1" applyAlignment="1">
      <alignment horizontal="center" vertical="top" wrapText="1"/>
    </xf>
    <xf numFmtId="0" fontId="26" fillId="15" borderId="10" xfId="0" applyFont="1" applyFill="1" applyBorder="1" applyAlignment="1">
      <alignment horizontal="left" vertical="center" wrapText="1"/>
    </xf>
    <xf numFmtId="0" fontId="26" fillId="15" borderId="10" xfId="0" applyFont="1" applyFill="1" applyBorder="1" applyAlignment="1">
      <alignment horizontal="center" vertical="center" wrapText="1"/>
    </xf>
    <xf numFmtId="0" fontId="24" fillId="15" borderId="10" xfId="0" applyFont="1" applyFill="1" applyBorder="1" applyAlignment="1">
      <alignment horizontal="left" vertical="center" wrapText="1"/>
    </xf>
    <xf numFmtId="0" fontId="26" fillId="15" borderId="10" xfId="0" applyFont="1" applyFill="1" applyBorder="1" applyAlignment="1">
      <alignment horizontal="justify" vertical="center" wrapText="1"/>
    </xf>
    <xf numFmtId="4" fontId="24" fillId="0" borderId="0" xfId="0" applyNumberFormat="1" applyFont="1" applyBorder="1" applyAlignment="1">
      <alignment horizontal="right" vertical="center"/>
    </xf>
    <xf numFmtId="0" fontId="22" fillId="15" borderId="11" xfId="0" applyFont="1" applyFill="1" applyBorder="1" applyAlignment="1">
      <alignment horizontal="center" vertical="center" wrapText="1"/>
    </xf>
    <xf numFmtId="0" fontId="26" fillId="15" borderId="12" xfId="0" applyFont="1" applyFill="1" applyBorder="1" applyAlignment="1">
      <alignment horizontal="center" vertical="center" wrapText="1"/>
    </xf>
    <xf numFmtId="0" fontId="26" fillId="15" borderId="12" xfId="0" applyFont="1" applyFill="1" applyBorder="1" applyAlignment="1">
      <alignment horizontal="center" vertical="center"/>
    </xf>
    <xf numFmtId="0" fontId="24" fillId="15" borderId="12" xfId="0" applyFont="1" applyFill="1" applyBorder="1" applyAlignment="1">
      <alignment horizontal="center" vertical="center"/>
    </xf>
    <xf numFmtId="4" fontId="24" fillId="0" borderId="0" xfId="0" applyNumberFormat="1" applyFont="1" applyBorder="1" applyAlignment="1">
      <alignment horizontal="right" vertical="top"/>
    </xf>
    <xf numFmtId="4" fontId="26" fillId="0" borderId="0" xfId="0" applyNumberFormat="1" applyFont="1" applyBorder="1" applyAlignment="1">
      <alignment horizontal="right" vertical="top"/>
    </xf>
    <xf numFmtId="164" fontId="24" fillId="15" borderId="10" xfId="0" applyNumberFormat="1" applyFont="1" applyFill="1" applyBorder="1" applyAlignment="1">
      <alignment horizontal="right" vertical="center" wrapText="1"/>
    </xf>
    <xf numFmtId="164" fontId="26" fillId="15" borderId="10" xfId="0" applyNumberFormat="1" applyFont="1" applyFill="1" applyBorder="1" applyAlignment="1">
      <alignment horizontal="right" vertical="top" wrapText="1"/>
    </xf>
    <xf numFmtId="164" fontId="24" fillId="15" borderId="10" xfId="0" applyNumberFormat="1" applyFont="1" applyFill="1" applyBorder="1" applyAlignment="1">
      <alignment horizontal="right" vertical="top" wrapText="1"/>
    </xf>
    <xf numFmtId="4" fontId="24" fillId="0" borderId="12" xfId="0" applyNumberFormat="1" applyFont="1" applyBorder="1" applyAlignment="1">
      <alignment horizontal="right" vertical="center" wrapText="1"/>
    </xf>
    <xf numFmtId="4" fontId="26" fillId="0" borderId="12" xfId="0" applyNumberFormat="1" applyFont="1" applyBorder="1" applyAlignment="1">
      <alignment horizontal="right" vertical="center" wrapText="1"/>
    </xf>
    <xf numFmtId="4" fontId="29" fillId="0" borderId="12" xfId="0" applyNumberFormat="1" applyFont="1" applyBorder="1" applyAlignment="1">
      <alignment horizontal="right" vertical="center"/>
    </xf>
    <xf numFmtId="4" fontId="24" fillId="0" borderId="12" xfId="0" applyNumberFormat="1" applyFont="1" applyBorder="1" applyAlignment="1">
      <alignment vertical="center" wrapText="1"/>
    </xf>
    <xf numFmtId="4" fontId="26" fillId="0" borderId="12" xfId="0" applyNumberFormat="1" applyFont="1" applyBorder="1" applyAlignment="1">
      <alignment vertical="top" wrapText="1"/>
    </xf>
    <xf numFmtId="4" fontId="24" fillId="15" borderId="12" xfId="0" applyNumberFormat="1" applyFont="1" applyFill="1" applyBorder="1" applyAlignment="1">
      <alignment vertical="top" wrapText="1"/>
    </xf>
    <xf numFmtId="4" fontId="24" fillId="0" borderId="10" xfId="0" applyNumberFormat="1" applyFont="1" applyBorder="1" applyAlignment="1">
      <alignment horizontal="right" vertical="center" wrapText="1"/>
    </xf>
    <xf numFmtId="4" fontId="26" fillId="0" borderId="10" xfId="0" applyNumberFormat="1" applyFont="1" applyBorder="1" applyAlignment="1">
      <alignment horizontal="right" vertical="center" wrapText="1"/>
    </xf>
    <xf numFmtId="4" fontId="26" fillId="0" borderId="10" xfId="0" applyNumberFormat="1" applyFont="1" applyFill="1" applyBorder="1" applyAlignment="1">
      <alignment horizontal="right" vertical="center" wrapText="1"/>
    </xf>
    <xf numFmtId="4" fontId="26" fillId="0" borderId="10" xfId="0" applyNumberFormat="1" applyFont="1" applyBorder="1" applyAlignment="1">
      <alignment horizontal="right" vertical="top" wrapText="1"/>
    </xf>
    <xf numFmtId="4" fontId="24" fillId="0" borderId="10" xfId="0" applyNumberFormat="1" applyFont="1" applyBorder="1" applyAlignment="1">
      <alignment horizontal="right" vertical="top" wrapText="1"/>
    </xf>
    <xf numFmtId="4" fontId="24" fillId="0" borderId="10" xfId="0" applyNumberFormat="1" applyFont="1" applyBorder="1" applyAlignment="1">
      <alignment vertical="center" wrapText="1"/>
    </xf>
    <xf numFmtId="4" fontId="26" fillId="0" borderId="10" xfId="0" applyNumberFormat="1" applyFont="1" applyBorder="1" applyAlignment="1">
      <alignment vertical="top" wrapText="1"/>
    </xf>
    <xf numFmtId="4" fontId="24" fillId="15" borderId="10" xfId="0" applyNumberFormat="1" applyFont="1" applyFill="1" applyBorder="1" applyAlignment="1">
      <alignment vertical="top" wrapText="1"/>
    </xf>
    <xf numFmtId="4" fontId="26" fillId="0" borderId="10" xfId="0" applyNumberFormat="1" applyFont="1" applyBorder="1" applyAlignment="1">
      <alignment horizontal="right"/>
    </xf>
    <xf numFmtId="4" fontId="24" fillId="0" borderId="10" xfId="0" applyNumberFormat="1" applyFont="1" applyBorder="1"/>
    <xf numFmtId="4" fontId="24" fillId="15" borderId="10" xfId="0" applyNumberFormat="1" applyFont="1" applyFill="1" applyBorder="1" applyAlignment="1">
      <alignment horizontal="right" vertical="top" wrapText="1"/>
    </xf>
    <xf numFmtId="0" fontId="0" fillId="0" borderId="20" xfId="0" applyBorder="1" applyAlignment="1">
      <alignment horizontal="right" vertical="center" wrapText="1"/>
    </xf>
    <xf numFmtId="4" fontId="24" fillId="0" borderId="10" xfId="0" applyNumberFormat="1" applyFont="1" applyBorder="1" applyAlignment="1">
      <alignment vertical="top" wrapText="1"/>
    </xf>
    <xf numFmtId="4" fontId="26" fillId="0" borderId="10" xfId="0" applyNumberFormat="1" applyFont="1" applyBorder="1" applyAlignment="1"/>
    <xf numFmtId="4" fontId="24" fillId="0" borderId="10" xfId="0" applyNumberFormat="1" applyFont="1" applyBorder="1" applyAlignment="1"/>
    <xf numFmtId="2" fontId="33" fillId="0" borderId="0" xfId="0" applyNumberFormat="1" applyFont="1"/>
    <xf numFmtId="164" fontId="24" fillId="15" borderId="10" xfId="0" applyNumberFormat="1" applyFont="1" applyFill="1" applyBorder="1" applyAlignment="1">
      <alignment vertical="top" wrapText="1"/>
    </xf>
    <xf numFmtId="164" fontId="26" fillId="15" borderId="10" xfId="0" applyNumberFormat="1" applyFont="1" applyFill="1" applyBorder="1" applyAlignment="1">
      <alignment vertical="top" wrapText="1"/>
    </xf>
    <xf numFmtId="4" fontId="24" fillId="0" borderId="10" xfId="0" applyNumberFormat="1" applyFont="1" applyBorder="1" applyAlignment="1">
      <alignment vertical="top"/>
    </xf>
    <xf numFmtId="4" fontId="24" fillId="15" borderId="10" xfId="28" applyNumberFormat="1" applyFont="1" applyFill="1" applyBorder="1" applyAlignment="1" applyProtection="1">
      <alignment vertical="top" shrinkToFit="1"/>
    </xf>
    <xf numFmtId="4" fontId="26" fillId="15" borderId="10" xfId="28" applyNumberFormat="1" applyFont="1" applyFill="1" applyBorder="1" applyAlignment="1" applyProtection="1">
      <alignment vertical="top" shrinkToFit="1"/>
    </xf>
    <xf numFmtId="4" fontId="26" fillId="15" borderId="10" xfId="0" applyNumberFormat="1" applyFont="1" applyFill="1" applyBorder="1" applyAlignment="1" applyProtection="1">
      <alignment vertical="top"/>
      <protection locked="0"/>
    </xf>
    <xf numFmtId="4" fontId="24" fillId="0" borderId="12" xfId="0" applyNumberFormat="1" applyFont="1" applyBorder="1" applyAlignment="1">
      <alignment vertical="top"/>
    </xf>
    <xf numFmtId="4" fontId="24" fillId="0" borderId="12" xfId="0" applyNumberFormat="1" applyFont="1" applyBorder="1" applyAlignment="1">
      <alignment vertical="top" wrapText="1"/>
    </xf>
    <xf numFmtId="4" fontId="26" fillId="0" borderId="10" xfId="0" applyNumberFormat="1" applyFont="1" applyBorder="1" applyAlignment="1">
      <alignment vertical="top"/>
    </xf>
    <xf numFmtId="4" fontId="26" fillId="0" borderId="10" xfId="0" applyNumberFormat="1" applyFont="1" applyFill="1" applyBorder="1" applyAlignment="1">
      <alignment vertical="top" wrapText="1"/>
    </xf>
    <xf numFmtId="4" fontId="26" fillId="15" borderId="10" xfId="0" applyNumberFormat="1" applyFont="1" applyFill="1" applyBorder="1" applyAlignment="1">
      <alignment vertical="top"/>
    </xf>
    <xf numFmtId="4" fontId="26" fillId="15" borderId="10" xfId="0" applyNumberFormat="1" applyFont="1" applyFill="1" applyBorder="1" applyAlignment="1">
      <alignment vertical="top" wrapText="1"/>
    </xf>
    <xf numFmtId="49" fontId="26" fillId="0" borderId="12" xfId="26" applyNumberFormat="1" applyFont="1" applyBorder="1" applyProtection="1">
      <alignment vertical="top" wrapText="1"/>
    </xf>
    <xf numFmtId="49" fontId="2" fillId="0" borderId="12" xfId="0" applyNumberFormat="1" applyFont="1" applyBorder="1" applyAlignment="1">
      <alignment horizontal="center" vertical="center"/>
    </xf>
    <xf numFmtId="4" fontId="26" fillId="0" borderId="10" xfId="0" applyNumberFormat="1" applyFont="1" applyFill="1" applyBorder="1" applyAlignment="1">
      <alignment horizontal="right" vertical="top" wrapText="1"/>
    </xf>
    <xf numFmtId="4" fontId="24" fillId="0" borderId="10" xfId="0" applyNumberFormat="1" applyFont="1" applyBorder="1" applyAlignment="1">
      <alignment horizontal="right" vertical="center"/>
    </xf>
    <xf numFmtId="4" fontId="24" fillId="0" borderId="10" xfId="0" applyNumberFormat="1" applyFont="1" applyBorder="1" applyAlignment="1">
      <alignment horizontal="right" vertical="top"/>
    </xf>
    <xf numFmtId="4" fontId="24" fillId="0" borderId="17" xfId="0" applyNumberFormat="1" applyFont="1" applyBorder="1" applyAlignment="1">
      <alignment horizontal="right"/>
    </xf>
    <xf numFmtId="4" fontId="24" fillId="0" borderId="11" xfId="0" applyNumberFormat="1" applyFont="1" applyBorder="1" applyAlignment="1">
      <alignment horizontal="right"/>
    </xf>
    <xf numFmtId="4" fontId="24" fillId="0" borderId="19" xfId="0" applyNumberFormat="1" applyFont="1" applyBorder="1" applyAlignment="1">
      <alignment horizontal="right" vertical="center"/>
    </xf>
    <xf numFmtId="0" fontId="23" fillId="15" borderId="0" xfId="0" applyNumberFormat="1" applyFont="1" applyFill="1" applyBorder="1" applyAlignment="1">
      <alignment vertical="center" wrapText="1"/>
    </xf>
    <xf numFmtId="0" fontId="28" fillId="15" borderId="0" xfId="0" applyNumberFormat="1" applyFont="1" applyFill="1" applyBorder="1" applyAlignment="1">
      <alignment horizontal="center" vertical="center" wrapText="1"/>
    </xf>
    <xf numFmtId="0" fontId="23" fillId="15" borderId="0" xfId="0" applyNumberFormat="1" applyFont="1" applyFill="1" applyBorder="1" applyAlignment="1">
      <alignment horizontal="center" vertical="center" wrapText="1"/>
    </xf>
    <xf numFmtId="4" fontId="24" fillId="0" borderId="10" xfId="62" applyNumberFormat="1" applyFont="1" applyBorder="1" applyAlignment="1">
      <alignment horizontal="right" vertical="top" wrapText="1"/>
    </xf>
    <xf numFmtId="4" fontId="24" fillId="0" borderId="17" xfId="71" applyNumberFormat="1" applyFont="1" applyBorder="1" applyAlignment="1">
      <alignment horizontal="right" vertical="top" wrapText="1"/>
    </xf>
    <xf numFmtId="4" fontId="22" fillId="0" borderId="10" xfId="77" applyNumberFormat="1" applyFont="1" applyBorder="1" applyAlignment="1">
      <alignment vertical="top" wrapText="1"/>
    </xf>
    <xf numFmtId="4" fontId="26" fillId="15" borderId="10" xfId="0" applyNumberFormat="1" applyFont="1" applyFill="1" applyBorder="1" applyAlignment="1">
      <alignment horizontal="right" vertical="center"/>
    </xf>
    <xf numFmtId="4" fontId="26" fillId="0" borderId="10" xfId="57" applyNumberFormat="1" applyFont="1" applyBorder="1" applyAlignment="1">
      <alignment vertical="top" wrapText="1"/>
    </xf>
    <xf numFmtId="4" fontId="26" fillId="0" borderId="10" xfId="62" applyNumberFormat="1" applyFont="1" applyBorder="1" applyAlignment="1">
      <alignment horizontal="right" vertical="top" wrapText="1"/>
    </xf>
    <xf numFmtId="4" fontId="26" fillId="0" borderId="17" xfId="71" applyNumberFormat="1" applyFont="1" applyBorder="1" applyAlignment="1">
      <alignment horizontal="right" vertical="top" wrapText="1"/>
    </xf>
    <xf numFmtId="4" fontId="20" fillId="0" borderId="10" xfId="0" applyNumberFormat="1" applyFont="1" applyBorder="1" applyAlignment="1">
      <alignment vertical="top" wrapText="1"/>
    </xf>
    <xf numFmtId="4" fontId="20" fillId="0" borderId="10" xfId="90" applyNumberFormat="1" applyFont="1" applyBorder="1" applyAlignment="1">
      <alignment vertical="top" wrapText="1"/>
    </xf>
    <xf numFmtId="4" fontId="20" fillId="0" borderId="10" xfId="92" applyNumberFormat="1" applyFont="1" applyBorder="1" applyAlignment="1">
      <alignment vertical="top" wrapText="1"/>
    </xf>
    <xf numFmtId="4" fontId="26" fillId="15" borderId="10" xfId="0" applyNumberFormat="1" applyFont="1" applyFill="1" applyBorder="1" applyAlignment="1">
      <alignment horizontal="right" vertical="top"/>
    </xf>
    <xf numFmtId="4" fontId="20" fillId="0" borderId="17" xfId="0" applyNumberFormat="1" applyFont="1" applyBorder="1" applyAlignment="1">
      <alignment horizontal="right" vertical="top" wrapText="1"/>
    </xf>
    <xf numFmtId="4" fontId="20" fillId="0" borderId="10" xfId="94" applyNumberFormat="1" applyFont="1" applyBorder="1" applyAlignment="1">
      <alignment vertical="top" wrapText="1"/>
    </xf>
    <xf numFmtId="4" fontId="20" fillId="0" borderId="10" xfId="96" applyNumberFormat="1" applyFont="1" applyBorder="1" applyAlignment="1">
      <alignment vertical="top" wrapText="1"/>
    </xf>
    <xf numFmtId="4" fontId="20" fillId="0" borderId="10" xfId="98" applyNumberFormat="1" applyFont="1" applyBorder="1" applyAlignment="1">
      <alignment vertical="top" wrapText="1"/>
    </xf>
    <xf numFmtId="4" fontId="26" fillId="0" borderId="10" xfId="32" applyNumberFormat="1" applyFont="1" applyBorder="1" applyAlignment="1">
      <alignment vertical="top" wrapText="1"/>
    </xf>
    <xf numFmtId="4" fontId="20" fillId="0" borderId="10" xfId="100" applyNumberFormat="1" applyFont="1" applyBorder="1" applyAlignment="1">
      <alignment vertical="top" wrapText="1"/>
    </xf>
    <xf numFmtId="4" fontId="20" fillId="0" borderId="10" xfId="102" applyNumberFormat="1" applyFont="1" applyBorder="1" applyAlignment="1">
      <alignment vertical="top" wrapText="1"/>
    </xf>
    <xf numFmtId="4" fontId="20" fillId="0" borderId="10" xfId="104" applyNumberFormat="1" applyFont="1" applyBorder="1" applyAlignment="1">
      <alignment vertical="top" wrapText="1"/>
    </xf>
    <xf numFmtId="4" fontId="20" fillId="0" borderId="10" xfId="106" applyNumberFormat="1" applyFont="1" applyBorder="1" applyAlignment="1">
      <alignment vertical="top" wrapText="1"/>
    </xf>
    <xf numFmtId="4" fontId="24" fillId="0" borderId="10" xfId="32" applyNumberFormat="1" applyFont="1" applyBorder="1" applyAlignment="1">
      <alignment vertical="top"/>
    </xf>
    <xf numFmtId="4" fontId="24" fillId="0" borderId="10" xfId="57" applyNumberFormat="1" applyFont="1" applyBorder="1" applyAlignment="1">
      <alignment vertical="top"/>
    </xf>
    <xf numFmtId="4" fontId="24" fillId="0" borderId="10" xfId="67" applyNumberFormat="1" applyFont="1" applyBorder="1" applyAlignment="1">
      <alignment horizontal="right" vertical="top"/>
    </xf>
    <xf numFmtId="4" fontId="24" fillId="0" borderId="10" xfId="70" applyNumberFormat="1" applyFont="1" applyBorder="1" applyAlignment="1">
      <alignment horizontal="right" vertical="top"/>
    </xf>
    <xf numFmtId="4" fontId="24" fillId="0" borderId="18" xfId="75" applyNumberFormat="1" applyFont="1" applyBorder="1" applyAlignment="1">
      <alignment horizontal="right" vertical="top"/>
    </xf>
    <xf numFmtId="4" fontId="24" fillId="0" borderId="10" xfId="0" applyNumberFormat="1" applyFont="1" applyBorder="1" applyAlignment="1">
      <alignment vertical="center"/>
    </xf>
  </cellXfs>
  <cellStyles count="107">
    <cellStyle name="Normal" xfId="1"/>
    <cellStyle name="xl23" xfId="30"/>
    <cellStyle name="xl25" xfId="29"/>
    <cellStyle name="xl26" xfId="31"/>
    <cellStyle name="xl31" xfId="26"/>
    <cellStyle name="xl33" xfId="27"/>
    <cellStyle name="xl35" xfId="28"/>
    <cellStyle name="Акцент1" xfId="2" builtinId="29" customBuiltin="1"/>
    <cellStyle name="Акцент1 2" xfId="34"/>
    <cellStyle name="Акцент2" xfId="3" builtinId="33" customBuiltin="1"/>
    <cellStyle name="Акцент2 2" xfId="35"/>
    <cellStyle name="Акцент3" xfId="4" builtinId="37" customBuiltin="1"/>
    <cellStyle name="Акцент3 2" xfId="36"/>
    <cellStyle name="Акцент4" xfId="5" builtinId="41" customBuiltin="1"/>
    <cellStyle name="Акцент4 2" xfId="37"/>
    <cellStyle name="Акцент5" xfId="6" builtinId="45" customBuiltin="1"/>
    <cellStyle name="Акцент5 2" xfId="38"/>
    <cellStyle name="Акцент6" xfId="7" builtinId="49" customBuiltin="1"/>
    <cellStyle name="Акцент6 2" xfId="39"/>
    <cellStyle name="Ввод " xfId="8" builtinId="20" customBuiltin="1"/>
    <cellStyle name="Ввод  2" xfId="40"/>
    <cellStyle name="Вывод" xfId="9" builtinId="21" customBuiltin="1"/>
    <cellStyle name="Вывод 2" xfId="41"/>
    <cellStyle name="Вычисление" xfId="10" builtinId="22" customBuiltin="1"/>
    <cellStyle name="Вычисление 2" xfId="42"/>
    <cellStyle name="Заголовок 1" xfId="11" builtinId="16" customBuiltin="1"/>
    <cellStyle name="Заголовок 1 2" xfId="43"/>
    <cellStyle name="Заголовок 2" xfId="12" builtinId="17" customBuiltin="1"/>
    <cellStyle name="Заголовок 2 2" xfId="44"/>
    <cellStyle name="Заголовок 3" xfId="13" builtinId="18" customBuiltin="1"/>
    <cellStyle name="Заголовок 3 2" xfId="45"/>
    <cellStyle name="Заголовок 4" xfId="14" builtinId="19" customBuiltin="1"/>
    <cellStyle name="Заголовок 4 2" xfId="46"/>
    <cellStyle name="Итог" xfId="15" builtinId="25" customBuiltin="1"/>
    <cellStyle name="Итог 2" xfId="47"/>
    <cellStyle name="Контрольная ячейка" xfId="16" builtinId="23" customBuiltin="1"/>
    <cellStyle name="Контрольная ячейка 2" xfId="48"/>
    <cellStyle name="Название" xfId="17" builtinId="15" customBuiltin="1"/>
    <cellStyle name="Название 2" xfId="49"/>
    <cellStyle name="Нейтральный" xfId="18" builtinId="28" customBuiltin="1"/>
    <cellStyle name="Нейтральный 2" xfId="50"/>
    <cellStyle name="Обычный" xfId="0" builtinId="0"/>
    <cellStyle name="Обычный 10" xfId="77"/>
    <cellStyle name="Обычный 11" xfId="90"/>
    <cellStyle name="Обычный 12" xfId="92"/>
    <cellStyle name="Обычный 13" xfId="94"/>
    <cellStyle name="Обычный 14" xfId="96"/>
    <cellStyle name="Обычный 15" xfId="98"/>
    <cellStyle name="Обычный 16" xfId="100"/>
    <cellStyle name="Обычный 17" xfId="102"/>
    <cellStyle name="Обычный 18" xfId="104"/>
    <cellStyle name="Обычный 19" xfId="106"/>
    <cellStyle name="Обычный 2" xfId="32"/>
    <cellStyle name="Обычный 2 10" xfId="78"/>
    <cellStyle name="Обычный 2 11" xfId="89"/>
    <cellStyle name="Обычный 2 12" xfId="91"/>
    <cellStyle name="Обычный 2 13" xfId="93"/>
    <cellStyle name="Обычный 2 14" xfId="95"/>
    <cellStyle name="Обычный 2 15" xfId="97"/>
    <cellStyle name="Обычный 2 16" xfId="99"/>
    <cellStyle name="Обычный 2 17" xfId="101"/>
    <cellStyle name="Обычный 2 18" xfId="103"/>
    <cellStyle name="Обычный 2 19" xfId="105"/>
    <cellStyle name="Обычный 2 2" xfId="33"/>
    <cellStyle name="Обычный 2 3" xfId="58"/>
    <cellStyle name="Обычный 2 4" xfId="60"/>
    <cellStyle name="Обычный 2 5" xfId="66"/>
    <cellStyle name="Обычный 2 6" xfId="63"/>
    <cellStyle name="Обычный 2 7" xfId="69"/>
    <cellStyle name="Обычный 2 8" xfId="72"/>
    <cellStyle name="Обычный 2 9" xfId="73"/>
    <cellStyle name="Обычный 3" xfId="57"/>
    <cellStyle name="Обычный 5" xfId="67"/>
    <cellStyle name="Обычный 6" xfId="62"/>
    <cellStyle name="Обычный 7" xfId="70"/>
    <cellStyle name="Обычный 8" xfId="71"/>
    <cellStyle name="Обычный 9" xfId="75"/>
    <cellStyle name="Плохой" xfId="19" builtinId="27" customBuiltin="1"/>
    <cellStyle name="Плохой 2" xfId="51"/>
    <cellStyle name="Пояснение" xfId="20" builtinId="53" customBuiltin="1"/>
    <cellStyle name="Пояснение 2" xfId="52"/>
    <cellStyle name="Примечание" xfId="21" builtinId="10" customBuiltin="1"/>
    <cellStyle name="Примечание 2" xfId="22"/>
    <cellStyle name="Примечание 2 10" xfId="88"/>
    <cellStyle name="Примечание 2 11" xfId="79"/>
    <cellStyle name="Примечание 2 12" xfId="87"/>
    <cellStyle name="Примечание 2 13" xfId="80"/>
    <cellStyle name="Примечание 2 14" xfId="86"/>
    <cellStyle name="Примечание 2 15" xfId="81"/>
    <cellStyle name="Примечание 2 16" xfId="85"/>
    <cellStyle name="Примечание 2 17" xfId="82"/>
    <cellStyle name="Примечание 2 18" xfId="84"/>
    <cellStyle name="Примечание 2 19" xfId="83"/>
    <cellStyle name="Примечание 2 2" xfId="53"/>
    <cellStyle name="Примечание 2 3" xfId="59"/>
    <cellStyle name="Примечание 2 4" xfId="65"/>
    <cellStyle name="Примечание 2 5" xfId="61"/>
    <cellStyle name="Примечание 2 6" xfId="68"/>
    <cellStyle name="Примечание 2 7" xfId="64"/>
    <cellStyle name="Примечание 2 8" xfId="74"/>
    <cellStyle name="Примечание 2 9" xfId="76"/>
    <cellStyle name="Связанная ячейка" xfId="23" builtinId="24" customBuiltin="1"/>
    <cellStyle name="Связанная ячейка 2" xfId="54"/>
    <cellStyle name="Текст предупреждения" xfId="24" builtinId="11" customBuiltin="1"/>
    <cellStyle name="Текст предупреждения 2" xfId="55"/>
    <cellStyle name="Хороший" xfId="25" builtinId="26" customBuiltin="1"/>
    <cellStyle name="Хороший 2" xfId="5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12"/>
  <sheetViews>
    <sheetView tabSelected="1" zoomScale="80" zoomScaleNormal="80" workbookViewId="0">
      <pane xSplit="2" ySplit="4" topLeftCell="C83" activePane="bottomRight" state="frozen"/>
      <selection pane="topRight" activeCell="C1" sqref="C1"/>
      <selection pane="bottomLeft" activeCell="A6" sqref="A6"/>
      <selection pane="bottomRight" activeCell="C5" sqref="C5:J95"/>
    </sheetView>
  </sheetViews>
  <sheetFormatPr defaultRowHeight="12.75" x14ac:dyDescent="0.2"/>
  <cols>
    <col min="1" max="1" width="44.5703125" customWidth="1"/>
    <col min="2" max="2" width="26.140625" customWidth="1"/>
    <col min="3" max="3" width="22.5703125" customWidth="1"/>
    <col min="4" max="10" width="23.140625" customWidth="1"/>
    <col min="11" max="11" width="20.5703125" customWidth="1"/>
  </cols>
  <sheetData>
    <row r="1" spans="1:11" ht="28.5" customHeight="1" x14ac:dyDescent="0.2">
      <c r="A1" s="100"/>
      <c r="B1" s="100"/>
      <c r="C1" s="100"/>
      <c r="D1" s="100"/>
      <c r="E1" s="100"/>
      <c r="F1" s="100"/>
      <c r="G1" s="100"/>
      <c r="H1" s="100"/>
      <c r="I1" s="100"/>
      <c r="J1" s="100"/>
    </row>
    <row r="2" spans="1:11" ht="72" customHeight="1" x14ac:dyDescent="0.2">
      <c r="A2" s="101" t="s">
        <v>161</v>
      </c>
      <c r="B2" s="102"/>
      <c r="C2" s="102"/>
      <c r="D2" s="102"/>
      <c r="E2" s="102"/>
      <c r="F2" s="102"/>
      <c r="G2" s="102"/>
      <c r="H2" s="102"/>
      <c r="I2" s="17"/>
      <c r="J2" s="11"/>
    </row>
    <row r="3" spans="1:11" ht="15.75" x14ac:dyDescent="0.2">
      <c r="A3" s="2"/>
      <c r="B3" s="2"/>
      <c r="C3" s="3"/>
      <c r="D3" s="3"/>
      <c r="E3" s="3"/>
      <c r="F3" s="3"/>
      <c r="G3" s="3"/>
      <c r="H3" s="3"/>
      <c r="I3" s="3"/>
      <c r="J3" s="3"/>
    </row>
    <row r="4" spans="1:11" ht="78.75" x14ac:dyDescent="0.2">
      <c r="A4" s="6" t="s">
        <v>0</v>
      </c>
      <c r="B4" s="4" t="s">
        <v>1</v>
      </c>
      <c r="C4" s="49" t="s">
        <v>162</v>
      </c>
      <c r="D4" s="49" t="s">
        <v>163</v>
      </c>
      <c r="E4" s="49" t="s">
        <v>164</v>
      </c>
      <c r="F4" s="5" t="s">
        <v>165</v>
      </c>
      <c r="G4" s="5" t="s">
        <v>166</v>
      </c>
      <c r="H4" s="5" t="s">
        <v>167</v>
      </c>
      <c r="I4" s="5" t="s">
        <v>168</v>
      </c>
      <c r="J4" s="5" t="s">
        <v>169</v>
      </c>
    </row>
    <row r="5" spans="1:11" x14ac:dyDescent="0.2">
      <c r="A5" s="7" t="s">
        <v>10</v>
      </c>
      <c r="B5" s="12" t="s">
        <v>9</v>
      </c>
      <c r="C5" s="95">
        <v>46650670978.769997</v>
      </c>
      <c r="D5" s="82">
        <v>48398915599.169998</v>
      </c>
      <c r="E5" s="82">
        <v>48398915599.169998</v>
      </c>
      <c r="F5" s="96">
        <v>48398915599.169998</v>
      </c>
      <c r="G5" s="96">
        <v>48573767911.470001</v>
      </c>
      <c r="H5" s="97">
        <v>48573767911.470001</v>
      </c>
      <c r="I5" s="98">
        <v>49925446570.139999</v>
      </c>
      <c r="J5" s="99">
        <v>49925446570.139999</v>
      </c>
      <c r="K5" s="1"/>
    </row>
    <row r="6" spans="1:11" ht="15.75" x14ac:dyDescent="0.2">
      <c r="A6" s="46" t="s">
        <v>139</v>
      </c>
      <c r="B6" s="52" t="s">
        <v>151</v>
      </c>
      <c r="C6" s="9">
        <v>23304082234.029999</v>
      </c>
      <c r="D6" s="76">
        <v>23581274130.02</v>
      </c>
      <c r="E6" s="76">
        <v>23581274130.02</v>
      </c>
      <c r="F6" s="68">
        <v>23581274130.02</v>
      </c>
      <c r="G6" s="103">
        <v>23581274130.02</v>
      </c>
      <c r="H6" s="104">
        <v>23581274130.02</v>
      </c>
      <c r="I6" s="82">
        <v>21577410330.02</v>
      </c>
      <c r="J6" s="105">
        <v>21365961716.709999</v>
      </c>
    </row>
    <row r="7" spans="1:11" ht="15.75" x14ac:dyDescent="0.2">
      <c r="A7" s="47" t="s">
        <v>140</v>
      </c>
      <c r="B7" s="51" t="s">
        <v>152</v>
      </c>
      <c r="C7" s="106">
        <v>5058052000</v>
      </c>
      <c r="D7" s="70">
        <v>5058052000</v>
      </c>
      <c r="E7" s="107">
        <v>5058052000</v>
      </c>
      <c r="F7" s="67">
        <v>5058052000</v>
      </c>
      <c r="G7" s="108">
        <v>5058052000</v>
      </c>
      <c r="H7" s="109">
        <v>5058052000</v>
      </c>
      <c r="I7" s="110">
        <v>3771715200</v>
      </c>
      <c r="J7" s="111">
        <v>3771715200</v>
      </c>
    </row>
    <row r="8" spans="1:11" ht="15.75" x14ac:dyDescent="0.2">
      <c r="A8" s="47" t="s">
        <v>141</v>
      </c>
      <c r="B8" s="51" t="s">
        <v>153</v>
      </c>
      <c r="C8" s="106">
        <v>7764590000</v>
      </c>
      <c r="D8" s="70">
        <v>7764590000</v>
      </c>
      <c r="E8" s="107">
        <v>7764590000</v>
      </c>
      <c r="F8" s="67">
        <v>7764590000</v>
      </c>
      <c r="G8" s="108">
        <v>7764590000</v>
      </c>
      <c r="H8" s="109">
        <v>7764590000</v>
      </c>
      <c r="I8" s="110">
        <v>7441166000</v>
      </c>
      <c r="J8" s="112">
        <v>7441166000</v>
      </c>
    </row>
    <row r="9" spans="1:11" ht="38.25" x14ac:dyDescent="0.2">
      <c r="A9" s="47" t="s">
        <v>142</v>
      </c>
      <c r="B9" s="51" t="s">
        <v>154</v>
      </c>
      <c r="C9" s="113">
        <v>4471518015.8199997</v>
      </c>
      <c r="D9" s="70">
        <v>4748709911.8100004</v>
      </c>
      <c r="E9" s="70">
        <v>4748709911.8100004</v>
      </c>
      <c r="F9" s="67">
        <v>4748709911.8100004</v>
      </c>
      <c r="G9" s="108">
        <v>4748709911.8100004</v>
      </c>
      <c r="H9" s="114">
        <v>4748709911.8100004</v>
      </c>
      <c r="I9" s="110">
        <v>4748709911.8100004</v>
      </c>
      <c r="J9" s="115">
        <v>4462933670.6099997</v>
      </c>
    </row>
    <row r="10" spans="1:11" ht="25.5" x14ac:dyDescent="0.2">
      <c r="A10" s="47" t="s">
        <v>143</v>
      </c>
      <c r="B10" s="51" t="s">
        <v>155</v>
      </c>
      <c r="C10" s="113">
        <v>2655388000</v>
      </c>
      <c r="D10" s="70">
        <v>2655388000</v>
      </c>
      <c r="E10" s="70">
        <v>2655388000</v>
      </c>
      <c r="F10" s="67">
        <v>2655388000</v>
      </c>
      <c r="G10" s="67">
        <v>2655388000</v>
      </c>
      <c r="H10" s="114">
        <v>2655388000</v>
      </c>
      <c r="I10" s="110">
        <v>2347622000</v>
      </c>
      <c r="J10" s="116">
        <v>2347622000</v>
      </c>
    </row>
    <row r="11" spans="1:11" ht="15.75" x14ac:dyDescent="0.2">
      <c r="A11" s="47" t="s">
        <v>144</v>
      </c>
      <c r="B11" s="51" t="s">
        <v>156</v>
      </c>
      <c r="C11" s="106">
        <v>2087530000</v>
      </c>
      <c r="D11" s="70">
        <v>2087530000</v>
      </c>
      <c r="E11" s="107">
        <v>2087530000</v>
      </c>
      <c r="F11" s="67">
        <v>2087530000</v>
      </c>
      <c r="G11" s="108">
        <v>2087530000</v>
      </c>
      <c r="H11" s="109">
        <v>2087530000</v>
      </c>
      <c r="I11" s="110">
        <v>2001193000</v>
      </c>
      <c r="J11" s="117">
        <v>2001193000</v>
      </c>
    </row>
    <row r="12" spans="1:11" ht="15.75" x14ac:dyDescent="0.2">
      <c r="A12" s="47" t="s">
        <v>145</v>
      </c>
      <c r="B12" s="50" t="s">
        <v>157</v>
      </c>
      <c r="C12" s="106">
        <v>790146000</v>
      </c>
      <c r="D12" s="118">
        <v>790146000</v>
      </c>
      <c r="E12" s="107">
        <v>790146000</v>
      </c>
      <c r="F12" s="67">
        <v>790146000</v>
      </c>
      <c r="G12" s="108">
        <v>790146000</v>
      </c>
      <c r="H12" s="114">
        <v>790146000</v>
      </c>
      <c r="I12" s="110">
        <v>790146000</v>
      </c>
      <c r="J12" s="119">
        <v>790146000</v>
      </c>
    </row>
    <row r="13" spans="1:11" ht="15.75" x14ac:dyDescent="0.2">
      <c r="A13" s="47" t="s">
        <v>146</v>
      </c>
      <c r="B13" s="50" t="s">
        <v>158</v>
      </c>
      <c r="C13" s="106">
        <v>1848000</v>
      </c>
      <c r="D13" s="118">
        <v>1848000</v>
      </c>
      <c r="E13" s="107">
        <v>1848000</v>
      </c>
      <c r="F13" s="67">
        <v>1848000</v>
      </c>
      <c r="G13" s="108">
        <v>1848000</v>
      </c>
      <c r="H13" s="109">
        <v>1848000</v>
      </c>
      <c r="I13" s="110">
        <v>1848000</v>
      </c>
      <c r="J13" s="120">
        <v>1848000</v>
      </c>
    </row>
    <row r="14" spans="1:11" ht="15.75" x14ac:dyDescent="0.2">
      <c r="A14" s="47" t="s">
        <v>147</v>
      </c>
      <c r="B14" s="50" t="s">
        <v>159</v>
      </c>
      <c r="C14" s="106">
        <v>23000</v>
      </c>
      <c r="D14" s="118">
        <v>23000</v>
      </c>
      <c r="E14" s="107">
        <v>23000</v>
      </c>
      <c r="F14" s="67">
        <v>23000</v>
      </c>
      <c r="G14" s="108">
        <v>23000</v>
      </c>
      <c r="H14" s="109">
        <v>23000</v>
      </c>
      <c r="I14" s="110">
        <v>23000</v>
      </c>
      <c r="J14" s="121">
        <v>23000</v>
      </c>
    </row>
    <row r="15" spans="1:11" ht="38.25" x14ac:dyDescent="0.2">
      <c r="A15" s="47" t="s">
        <v>148</v>
      </c>
      <c r="B15" s="50" t="s">
        <v>160</v>
      </c>
      <c r="C15" s="113">
        <v>586000</v>
      </c>
      <c r="D15" s="118">
        <v>586000</v>
      </c>
      <c r="E15" s="107">
        <v>586000</v>
      </c>
      <c r="F15" s="67">
        <v>586000</v>
      </c>
      <c r="G15" s="108">
        <v>586000</v>
      </c>
      <c r="H15" s="109">
        <v>586000</v>
      </c>
      <c r="I15" s="110">
        <v>586000</v>
      </c>
      <c r="J15" s="122">
        <v>586000</v>
      </c>
    </row>
    <row r="16" spans="1:11" x14ac:dyDescent="0.2">
      <c r="A16" s="44" t="s">
        <v>149</v>
      </c>
      <c r="B16" s="45" t="s">
        <v>150</v>
      </c>
      <c r="C16" s="9">
        <v>474401218.20999998</v>
      </c>
      <c r="D16" s="123">
        <v>474401218.20999998</v>
      </c>
      <c r="E16" s="124">
        <v>474401218.20999998</v>
      </c>
      <c r="F16" s="125">
        <v>474401218.20999998</v>
      </c>
      <c r="G16" s="126">
        <v>474401218.20999998</v>
      </c>
      <c r="H16" s="127">
        <v>474401218.20999998</v>
      </c>
      <c r="I16" s="82">
        <v>474401218.20999998</v>
      </c>
      <c r="J16" s="128">
        <v>548728846.10000002</v>
      </c>
    </row>
    <row r="17" spans="1:11" ht="21" customHeight="1" x14ac:dyDescent="0.2">
      <c r="A17" s="7" t="s">
        <v>2</v>
      </c>
      <c r="B17" s="13" t="s">
        <v>11</v>
      </c>
      <c r="C17" s="55">
        <v>23346588744.740002</v>
      </c>
      <c r="D17" s="58">
        <v>24817641469.150002</v>
      </c>
      <c r="E17" s="61">
        <v>24817641469.150002</v>
      </c>
      <c r="F17" s="69">
        <v>24817641469.150002</v>
      </c>
      <c r="G17" s="68">
        <v>24992493781.450001</v>
      </c>
      <c r="H17" s="68">
        <v>24992493781.450001</v>
      </c>
      <c r="I17" s="68">
        <v>28343283215.32</v>
      </c>
      <c r="J17" s="64">
        <v>28559484853.43</v>
      </c>
    </row>
    <row r="18" spans="1:11" ht="38.25" x14ac:dyDescent="0.2">
      <c r="A18" s="7" t="s">
        <v>3</v>
      </c>
      <c r="B18" s="14" t="s">
        <v>12</v>
      </c>
      <c r="C18" s="55">
        <v>23251898677.720001</v>
      </c>
      <c r="D18" s="58">
        <v>24711561577.720001</v>
      </c>
      <c r="E18" s="58">
        <v>24711561577.720001</v>
      </c>
      <c r="F18" s="64">
        <v>24711561577.720001</v>
      </c>
      <c r="G18" s="64">
        <v>24870709890.720001</v>
      </c>
      <c r="H18" s="64">
        <v>24870709890.720001</v>
      </c>
      <c r="I18" s="64">
        <v>28221020324.720001</v>
      </c>
      <c r="J18" s="64">
        <v>28426067624.720001</v>
      </c>
    </row>
    <row r="19" spans="1:11" ht="25.5" x14ac:dyDescent="0.2">
      <c r="A19" s="8" t="s">
        <v>4</v>
      </c>
      <c r="B19" s="15" t="s">
        <v>13</v>
      </c>
      <c r="C19" s="56">
        <v>13819850000</v>
      </c>
      <c r="D19" s="59">
        <v>13819850000</v>
      </c>
      <c r="E19" s="62">
        <v>13819850000</v>
      </c>
      <c r="F19" s="70">
        <v>13819850000</v>
      </c>
      <c r="G19" s="67">
        <v>13819850000</v>
      </c>
      <c r="H19" s="67">
        <v>13819850000</v>
      </c>
      <c r="I19" s="67">
        <v>14962364000</v>
      </c>
      <c r="J19" s="65">
        <v>14962364000</v>
      </c>
    </row>
    <row r="20" spans="1:11" ht="25.5" x14ac:dyDescent="0.2">
      <c r="A20" s="8" t="s">
        <v>5</v>
      </c>
      <c r="B20" s="15" t="s">
        <v>14</v>
      </c>
      <c r="C20" s="56">
        <v>4818981500</v>
      </c>
      <c r="D20" s="59">
        <v>5688644400</v>
      </c>
      <c r="E20" s="62">
        <v>5688644400</v>
      </c>
      <c r="F20" s="70">
        <v>5688644400</v>
      </c>
      <c r="G20" s="67">
        <v>5731573000</v>
      </c>
      <c r="H20" s="67">
        <v>5731573000</v>
      </c>
      <c r="I20" s="67">
        <v>6479315034</v>
      </c>
      <c r="J20" s="65">
        <v>6684362334</v>
      </c>
    </row>
    <row r="21" spans="1:11" ht="27" customHeight="1" x14ac:dyDescent="0.2">
      <c r="A21" s="8" t="s">
        <v>6</v>
      </c>
      <c r="B21" s="15" t="s">
        <v>15</v>
      </c>
      <c r="C21" s="56">
        <v>3198377500</v>
      </c>
      <c r="D21" s="59">
        <v>3198377500</v>
      </c>
      <c r="E21" s="62">
        <v>3198377500</v>
      </c>
      <c r="F21" s="70">
        <v>3198377500</v>
      </c>
      <c r="G21" s="67">
        <v>3198377500</v>
      </c>
      <c r="H21" s="67">
        <v>3198377500</v>
      </c>
      <c r="I21" s="67">
        <v>2942831900</v>
      </c>
      <c r="J21" s="65">
        <v>2942831900</v>
      </c>
      <c r="K21" s="10"/>
    </row>
    <row r="22" spans="1:11" x14ac:dyDescent="0.2">
      <c r="A22" s="8" t="s">
        <v>7</v>
      </c>
      <c r="B22" s="15" t="s">
        <v>16</v>
      </c>
      <c r="C22" s="56">
        <v>1414689677.72</v>
      </c>
      <c r="D22" s="59">
        <v>2004689677.72</v>
      </c>
      <c r="E22" s="62">
        <v>2004689677.72</v>
      </c>
      <c r="F22" s="70">
        <v>2004689677.72</v>
      </c>
      <c r="G22" s="67">
        <v>2120909390.72</v>
      </c>
      <c r="H22" s="67">
        <v>2120909390.72</v>
      </c>
      <c r="I22" s="67">
        <v>3836509390.7199998</v>
      </c>
      <c r="J22" s="65">
        <v>3836509390.7199998</v>
      </c>
    </row>
    <row r="23" spans="1:11" ht="18" customHeight="1" x14ac:dyDescent="0.2">
      <c r="A23" s="7" t="s">
        <v>8</v>
      </c>
      <c r="B23" s="16" t="s">
        <v>9</v>
      </c>
      <c r="C23" s="57">
        <v>94690067.020000458</v>
      </c>
      <c r="D23" s="60">
        <v>106079891.43000031</v>
      </c>
      <c r="E23" s="63">
        <v>106079891.43000031</v>
      </c>
      <c r="F23" s="71">
        <v>106079891.43000031</v>
      </c>
      <c r="G23" s="74">
        <v>121783890.72999954</v>
      </c>
      <c r="H23" s="74">
        <v>121783890.72999954</v>
      </c>
      <c r="I23" s="74">
        <v>122262890.59999847</v>
      </c>
      <c r="J23" s="74">
        <v>133417228.70999908</v>
      </c>
    </row>
    <row r="24" spans="1:11" ht="15" x14ac:dyDescent="0.25">
      <c r="A24" s="7" t="s">
        <v>138</v>
      </c>
      <c r="B24" s="16" t="s">
        <v>9</v>
      </c>
      <c r="C24" s="18">
        <v>45274631934.120003</v>
      </c>
      <c r="D24" s="18">
        <v>48711482676.120003</v>
      </c>
      <c r="E24" s="18">
        <v>49711482676.120003</v>
      </c>
      <c r="F24" s="73">
        <v>49746482676.120003</v>
      </c>
      <c r="G24" s="78">
        <v>49959498939.599998</v>
      </c>
      <c r="H24" s="78">
        <v>49959498939.599998</v>
      </c>
      <c r="I24" s="78">
        <v>52122328846.580002</v>
      </c>
      <c r="J24" s="78">
        <v>52127081871.379997</v>
      </c>
      <c r="K24" s="79"/>
    </row>
    <row r="25" spans="1:11" ht="15.75" x14ac:dyDescent="0.2">
      <c r="A25" s="24" t="s">
        <v>18</v>
      </c>
      <c r="B25" s="28" t="s">
        <v>86</v>
      </c>
      <c r="C25" s="33">
        <v>1552769208.9200001</v>
      </c>
      <c r="D25" s="33">
        <v>1670926797.46</v>
      </c>
      <c r="E25" s="64">
        <v>2670926797.46</v>
      </c>
      <c r="F25" s="68">
        <v>2670926797.46</v>
      </c>
      <c r="G25" s="76">
        <v>2676001136.6900001</v>
      </c>
      <c r="H25" s="76">
        <v>2676001136.6900001</v>
      </c>
      <c r="I25" s="76">
        <v>2407996515.9499998</v>
      </c>
      <c r="J25" s="76">
        <v>2313299204.5300002</v>
      </c>
      <c r="K25" s="75"/>
    </row>
    <row r="26" spans="1:11" ht="38.25" x14ac:dyDescent="0.2">
      <c r="A26" s="23" t="s">
        <v>19</v>
      </c>
      <c r="B26" s="29" t="s">
        <v>87</v>
      </c>
      <c r="C26" s="34">
        <v>1924124.11</v>
      </c>
      <c r="D26" s="34">
        <v>1924124.11</v>
      </c>
      <c r="E26" s="65">
        <v>1924124.11</v>
      </c>
      <c r="F26" s="67">
        <v>1924124.11</v>
      </c>
      <c r="G26" s="70">
        <v>1924124.11</v>
      </c>
      <c r="H26" s="70">
        <v>1924124.11</v>
      </c>
      <c r="I26" s="70">
        <v>1924124.11</v>
      </c>
      <c r="J26" s="70">
        <v>1924124.11</v>
      </c>
    </row>
    <row r="27" spans="1:11" ht="51" x14ac:dyDescent="0.2">
      <c r="A27" s="23" t="s">
        <v>20</v>
      </c>
      <c r="B27" s="29" t="s">
        <v>88</v>
      </c>
      <c r="C27" s="34">
        <v>149211157.43000001</v>
      </c>
      <c r="D27" s="34">
        <v>149211157.43000001</v>
      </c>
      <c r="E27" s="65">
        <v>149211157.43000001</v>
      </c>
      <c r="F27" s="67">
        <v>149211157.43000001</v>
      </c>
      <c r="G27" s="70">
        <v>149211157.43000001</v>
      </c>
      <c r="H27" s="70">
        <v>149211157.43000001</v>
      </c>
      <c r="I27" s="70">
        <v>148983707.43000001</v>
      </c>
      <c r="J27" s="70">
        <v>148344017.43000001</v>
      </c>
    </row>
    <row r="28" spans="1:11" ht="51" x14ac:dyDescent="0.2">
      <c r="A28" s="23" t="s">
        <v>21</v>
      </c>
      <c r="B28" s="29" t="s">
        <v>89</v>
      </c>
      <c r="C28" s="34">
        <v>192527806.74000001</v>
      </c>
      <c r="D28" s="34">
        <v>203270528.65000001</v>
      </c>
      <c r="E28" s="65">
        <v>203270528.65000001</v>
      </c>
      <c r="F28" s="67">
        <v>203270528.65000001</v>
      </c>
      <c r="G28" s="70">
        <v>203871143.88</v>
      </c>
      <c r="H28" s="70">
        <v>203871143.88</v>
      </c>
      <c r="I28" s="70">
        <v>204152736.38999999</v>
      </c>
      <c r="J28" s="70">
        <v>204152736.38999999</v>
      </c>
    </row>
    <row r="29" spans="1:11" ht="15.75" x14ac:dyDescent="0.2">
      <c r="A29" s="23" t="s">
        <v>22</v>
      </c>
      <c r="B29" s="29" t="s">
        <v>90</v>
      </c>
      <c r="C29" s="34">
        <v>83938114.540000007</v>
      </c>
      <c r="D29" s="34">
        <v>83938114.540000007</v>
      </c>
      <c r="E29" s="65">
        <v>83938114.540000007</v>
      </c>
      <c r="F29" s="67">
        <v>83938114.540000007</v>
      </c>
      <c r="G29" s="70">
        <v>83938114.540000007</v>
      </c>
      <c r="H29" s="70">
        <v>83938114.540000007</v>
      </c>
      <c r="I29" s="70">
        <v>83938114.540000007</v>
      </c>
      <c r="J29" s="70">
        <v>83938114.540000007</v>
      </c>
    </row>
    <row r="30" spans="1:11" ht="38.25" x14ac:dyDescent="0.2">
      <c r="A30" s="23" t="s">
        <v>23</v>
      </c>
      <c r="B30" s="29" t="s">
        <v>91</v>
      </c>
      <c r="C30" s="34">
        <v>109975465.06999999</v>
      </c>
      <c r="D30" s="34">
        <v>110975286.95999999</v>
      </c>
      <c r="E30" s="65">
        <v>110975286.95999999</v>
      </c>
      <c r="F30" s="67">
        <v>110975286.95999999</v>
      </c>
      <c r="G30" s="70">
        <v>110975286.95999999</v>
      </c>
      <c r="H30" s="70">
        <v>110975286.95999999</v>
      </c>
      <c r="I30" s="70">
        <v>110975286.95999999</v>
      </c>
      <c r="J30" s="70">
        <v>110905052.16</v>
      </c>
    </row>
    <row r="31" spans="1:11" ht="25.5" x14ac:dyDescent="0.2">
      <c r="A31" s="23" t="s">
        <v>24</v>
      </c>
      <c r="B31" s="29" t="s">
        <v>92</v>
      </c>
      <c r="C31" s="34">
        <v>21655819.870000001</v>
      </c>
      <c r="D31" s="34">
        <v>31742859.870000001</v>
      </c>
      <c r="E31" s="65">
        <v>31742859.870000001</v>
      </c>
      <c r="F31" s="67">
        <v>31742859.870000001</v>
      </c>
      <c r="G31" s="70">
        <v>33098583.870000001</v>
      </c>
      <c r="H31" s="70">
        <v>33098583.870000001</v>
      </c>
      <c r="I31" s="70">
        <v>32846962.670000002</v>
      </c>
      <c r="J31" s="70">
        <v>32846962.670000002</v>
      </c>
    </row>
    <row r="32" spans="1:11" ht="15.75" x14ac:dyDescent="0.2">
      <c r="A32" s="23" t="s">
        <v>25</v>
      </c>
      <c r="B32" s="29" t="s">
        <v>93</v>
      </c>
      <c r="C32" s="34">
        <v>150000000</v>
      </c>
      <c r="D32" s="34">
        <v>300000000</v>
      </c>
      <c r="E32" s="65">
        <v>1300000000</v>
      </c>
      <c r="F32" s="67">
        <v>1300000000</v>
      </c>
      <c r="G32" s="70">
        <v>1300000000</v>
      </c>
      <c r="H32" s="70">
        <v>1300000000</v>
      </c>
      <c r="I32" s="70">
        <v>1034299078.34</v>
      </c>
      <c r="J32" s="70">
        <v>944292447.53999996</v>
      </c>
    </row>
    <row r="33" spans="1:10" ht="15.75" x14ac:dyDescent="0.2">
      <c r="A33" s="23" t="s">
        <v>26</v>
      </c>
      <c r="B33" s="29" t="s">
        <v>94</v>
      </c>
      <c r="C33" s="34">
        <v>843536721.15999997</v>
      </c>
      <c r="D33" s="34">
        <v>789864725.89999998</v>
      </c>
      <c r="E33" s="65">
        <v>789864725.89999998</v>
      </c>
      <c r="F33" s="67">
        <v>789864725.89999998</v>
      </c>
      <c r="G33" s="70">
        <v>792982725.89999998</v>
      </c>
      <c r="H33" s="70">
        <v>792982725.89999998</v>
      </c>
      <c r="I33" s="70">
        <v>790876505.50999999</v>
      </c>
      <c r="J33" s="70">
        <v>786895749.69000006</v>
      </c>
    </row>
    <row r="34" spans="1:10" ht="15.75" x14ac:dyDescent="0.2">
      <c r="A34" s="24" t="s">
        <v>27</v>
      </c>
      <c r="B34" s="28" t="s">
        <v>95</v>
      </c>
      <c r="C34" s="33">
        <v>15179700</v>
      </c>
      <c r="D34" s="33">
        <v>15179700</v>
      </c>
      <c r="E34" s="64">
        <v>15179700</v>
      </c>
      <c r="F34" s="68">
        <v>15179700</v>
      </c>
      <c r="G34" s="76">
        <v>15179700</v>
      </c>
      <c r="H34" s="76">
        <v>15179700</v>
      </c>
      <c r="I34" s="76">
        <v>16911300</v>
      </c>
      <c r="J34" s="76">
        <v>16911300</v>
      </c>
    </row>
    <row r="35" spans="1:10" ht="15.75" x14ac:dyDescent="0.2">
      <c r="A35" s="23" t="s">
        <v>28</v>
      </c>
      <c r="B35" s="29" t="s">
        <v>96</v>
      </c>
      <c r="C35" s="34">
        <v>15179700</v>
      </c>
      <c r="D35" s="34">
        <v>15179700</v>
      </c>
      <c r="E35" s="65">
        <v>15179700</v>
      </c>
      <c r="F35" s="67">
        <v>15179700</v>
      </c>
      <c r="G35" s="70">
        <v>15179700</v>
      </c>
      <c r="H35" s="70">
        <v>15179700</v>
      </c>
      <c r="I35" s="70">
        <v>16911300</v>
      </c>
      <c r="J35" s="70">
        <v>16911300</v>
      </c>
    </row>
    <row r="36" spans="1:10" ht="25.5" x14ac:dyDescent="0.2">
      <c r="A36" s="24" t="s">
        <v>29</v>
      </c>
      <c r="B36" s="28" t="s">
        <v>97</v>
      </c>
      <c r="C36" s="33">
        <v>346856985.31</v>
      </c>
      <c r="D36" s="33">
        <v>394223472.87</v>
      </c>
      <c r="E36" s="64">
        <v>394223472.87</v>
      </c>
      <c r="F36" s="68">
        <v>394223472.87</v>
      </c>
      <c r="G36" s="76">
        <v>397995128.23000002</v>
      </c>
      <c r="H36" s="76">
        <v>397995128.23000002</v>
      </c>
      <c r="I36" s="76">
        <v>397995128.23000002</v>
      </c>
      <c r="J36" s="76">
        <v>397995128.23000002</v>
      </c>
    </row>
    <row r="37" spans="1:10" ht="15.75" x14ac:dyDescent="0.2">
      <c r="A37" s="23" t="s">
        <v>30</v>
      </c>
      <c r="B37" s="29" t="s">
        <v>98</v>
      </c>
      <c r="C37" s="34">
        <v>81043800</v>
      </c>
      <c r="D37" s="34">
        <v>81043800</v>
      </c>
      <c r="E37" s="65">
        <v>81043800</v>
      </c>
      <c r="F37" s="67">
        <v>81043800</v>
      </c>
      <c r="G37" s="70">
        <v>81043800</v>
      </c>
      <c r="H37" s="70">
        <v>81043800</v>
      </c>
      <c r="I37" s="70">
        <v>81043800</v>
      </c>
      <c r="J37" s="70">
        <v>81043800</v>
      </c>
    </row>
    <row r="38" spans="1:10" ht="38.25" x14ac:dyDescent="0.2">
      <c r="A38" s="23" t="s">
        <v>31</v>
      </c>
      <c r="B38" s="29" t="s">
        <v>99</v>
      </c>
      <c r="C38" s="34">
        <v>130556359.09</v>
      </c>
      <c r="D38" s="34">
        <v>142158699.72999999</v>
      </c>
      <c r="E38" s="65">
        <v>142158699.72999999</v>
      </c>
      <c r="F38" s="67">
        <v>142158699.72999999</v>
      </c>
      <c r="G38" s="70">
        <v>145930355.09</v>
      </c>
      <c r="H38" s="70">
        <v>145930355.09</v>
      </c>
      <c r="I38" s="70">
        <v>145942228.84</v>
      </c>
      <c r="J38" s="70">
        <v>145998153.68000001</v>
      </c>
    </row>
    <row r="39" spans="1:10" ht="15.75" x14ac:dyDescent="0.2">
      <c r="A39" s="23" t="s">
        <v>32</v>
      </c>
      <c r="B39" s="29" t="s">
        <v>100</v>
      </c>
      <c r="C39" s="34">
        <v>135256826.22</v>
      </c>
      <c r="D39" s="34">
        <v>171020973.13999999</v>
      </c>
      <c r="E39" s="65">
        <v>171020973.13999999</v>
      </c>
      <c r="F39" s="67">
        <v>171020973.13999999</v>
      </c>
      <c r="G39" s="70">
        <v>171020973.13999999</v>
      </c>
      <c r="H39" s="70">
        <v>171020973.13999999</v>
      </c>
      <c r="I39" s="70">
        <v>171009099.38999999</v>
      </c>
      <c r="J39" s="70">
        <v>170953174.55000001</v>
      </c>
    </row>
    <row r="40" spans="1:10" ht="15.75" x14ac:dyDescent="0.2">
      <c r="A40" s="24" t="s">
        <v>33</v>
      </c>
      <c r="B40" s="28" t="s">
        <v>101</v>
      </c>
      <c r="C40" s="33">
        <v>7105128810.4099998</v>
      </c>
      <c r="D40" s="33">
        <v>8784047108.7900009</v>
      </c>
      <c r="E40" s="64">
        <v>8784047108.7900009</v>
      </c>
      <c r="F40" s="68">
        <v>8784047108.7900009</v>
      </c>
      <c r="G40" s="76">
        <v>8801419065.5100002</v>
      </c>
      <c r="H40" s="76">
        <v>8801419065.5100002</v>
      </c>
      <c r="I40" s="76">
        <v>10526037442.51</v>
      </c>
      <c r="J40" s="76">
        <v>10309289819.639999</v>
      </c>
    </row>
    <row r="41" spans="1:10" ht="15.75" x14ac:dyDescent="0.2">
      <c r="A41" s="23" t="s">
        <v>34</v>
      </c>
      <c r="B41" s="29" t="s">
        <v>102</v>
      </c>
      <c r="C41" s="34">
        <v>306777038.61000001</v>
      </c>
      <c r="D41" s="34">
        <v>306777038.61000001</v>
      </c>
      <c r="E41" s="65">
        <v>306777038.61000001</v>
      </c>
      <c r="F41" s="67">
        <v>306777038.61000001</v>
      </c>
      <c r="G41" s="70">
        <v>306777038.61000001</v>
      </c>
      <c r="H41" s="70">
        <v>306777038.61000001</v>
      </c>
      <c r="I41" s="70">
        <v>306777038.61000001</v>
      </c>
      <c r="J41" s="70">
        <v>306281970.31</v>
      </c>
    </row>
    <row r="42" spans="1:10" ht="15.75" x14ac:dyDescent="0.2">
      <c r="A42" s="23" t="s">
        <v>35</v>
      </c>
      <c r="B42" s="29" t="s">
        <v>103</v>
      </c>
      <c r="C42" s="34">
        <v>733872057.72000003</v>
      </c>
      <c r="D42" s="34">
        <v>731025384.17999995</v>
      </c>
      <c r="E42" s="65">
        <v>731025384.17999995</v>
      </c>
      <c r="F42" s="67">
        <v>731025384.17999995</v>
      </c>
      <c r="G42" s="70">
        <v>740233980.17999995</v>
      </c>
      <c r="H42" s="70">
        <v>740233980.17999995</v>
      </c>
      <c r="I42" s="70">
        <v>746518980.17999995</v>
      </c>
      <c r="J42" s="70">
        <v>746518980.17999995</v>
      </c>
    </row>
    <row r="43" spans="1:10" ht="15.75" x14ac:dyDescent="0.2">
      <c r="A43" s="23" t="s">
        <v>36</v>
      </c>
      <c r="B43" s="29" t="s">
        <v>104</v>
      </c>
      <c r="C43" s="34">
        <v>398997437.42000002</v>
      </c>
      <c r="D43" s="34">
        <v>398997437.42000002</v>
      </c>
      <c r="E43" s="65">
        <v>398997437.42000002</v>
      </c>
      <c r="F43" s="67">
        <v>398997437.42000002</v>
      </c>
      <c r="G43" s="70">
        <v>398997437.42000002</v>
      </c>
      <c r="H43" s="70">
        <v>398997437.42000002</v>
      </c>
      <c r="I43" s="70">
        <v>398697437.42000002</v>
      </c>
      <c r="J43" s="70">
        <v>383020772.75</v>
      </c>
    </row>
    <row r="44" spans="1:10" ht="15.75" x14ac:dyDescent="0.2">
      <c r="A44" s="23" t="s">
        <v>37</v>
      </c>
      <c r="B44" s="29" t="s">
        <v>105</v>
      </c>
      <c r="C44" s="34">
        <v>218197002.99000001</v>
      </c>
      <c r="D44" s="34">
        <v>218197002.99000001</v>
      </c>
      <c r="E44" s="65">
        <v>218197002.99000001</v>
      </c>
      <c r="F44" s="67">
        <v>218197002.99000001</v>
      </c>
      <c r="G44" s="70">
        <v>218197002.99000001</v>
      </c>
      <c r="H44" s="70">
        <v>218197002.99000001</v>
      </c>
      <c r="I44" s="70">
        <v>218197002.99000001</v>
      </c>
      <c r="J44" s="70">
        <v>217915388.28999999</v>
      </c>
    </row>
    <row r="45" spans="1:10" ht="15.75" x14ac:dyDescent="0.2">
      <c r="A45" s="23" t="s">
        <v>38</v>
      </c>
      <c r="B45" s="29" t="s">
        <v>106</v>
      </c>
      <c r="C45" s="34">
        <v>270814802.66000003</v>
      </c>
      <c r="D45" s="34">
        <v>278830404.27999997</v>
      </c>
      <c r="E45" s="65">
        <v>278830404.27999997</v>
      </c>
      <c r="F45" s="67">
        <v>278830404.27999997</v>
      </c>
      <c r="G45" s="70">
        <v>278993765</v>
      </c>
      <c r="H45" s="70">
        <v>278993765</v>
      </c>
      <c r="I45" s="70">
        <v>287400008</v>
      </c>
      <c r="J45" s="70">
        <v>287400008</v>
      </c>
    </row>
    <row r="46" spans="1:10" ht="15.75" x14ac:dyDescent="0.2">
      <c r="A46" s="23" t="s">
        <v>39</v>
      </c>
      <c r="B46" s="29" t="s">
        <v>107</v>
      </c>
      <c r="C46" s="34">
        <v>4769187430.1000004</v>
      </c>
      <c r="D46" s="34">
        <v>6426736760.3999996</v>
      </c>
      <c r="E46" s="65">
        <v>6426736760.3999996</v>
      </c>
      <c r="F46" s="67">
        <v>6426736760.3999996</v>
      </c>
      <c r="G46" s="70">
        <v>6426736760.3999996</v>
      </c>
      <c r="H46" s="70">
        <v>6426736760.3999996</v>
      </c>
      <c r="I46" s="70">
        <v>8137982394.3999996</v>
      </c>
      <c r="J46" s="70">
        <v>7937688119.1999998</v>
      </c>
    </row>
    <row r="47" spans="1:10" ht="25.5" x14ac:dyDescent="0.2">
      <c r="A47" s="23" t="s">
        <v>40</v>
      </c>
      <c r="B47" s="29" t="s">
        <v>108</v>
      </c>
      <c r="C47" s="34">
        <v>407283040.91000003</v>
      </c>
      <c r="D47" s="34">
        <v>423483080.91000003</v>
      </c>
      <c r="E47" s="65">
        <v>423483080.91000003</v>
      </c>
      <c r="F47" s="67">
        <v>423483080.91000003</v>
      </c>
      <c r="G47" s="70">
        <v>431483080.91000003</v>
      </c>
      <c r="H47" s="70">
        <v>431483080.91000003</v>
      </c>
      <c r="I47" s="70">
        <v>430464580.91000003</v>
      </c>
      <c r="J47" s="70">
        <v>430464580.91000003</v>
      </c>
    </row>
    <row r="48" spans="1:10" ht="26.25" customHeight="1" x14ac:dyDescent="0.2">
      <c r="A48" s="24" t="s">
        <v>41</v>
      </c>
      <c r="B48" s="30" t="s">
        <v>109</v>
      </c>
      <c r="C48" s="33">
        <v>1874359452.8399999</v>
      </c>
      <c r="D48" s="33">
        <v>2035008658.8199999</v>
      </c>
      <c r="E48" s="64">
        <v>2035008658.8199999</v>
      </c>
      <c r="F48" s="68">
        <v>2052778658.8199999</v>
      </c>
      <c r="G48" s="76">
        <v>2108640703.1199999</v>
      </c>
      <c r="H48" s="76">
        <v>2108640703.1199999</v>
      </c>
      <c r="I48" s="76">
        <v>2109929352.99</v>
      </c>
      <c r="J48" s="76">
        <v>2109929352.99</v>
      </c>
    </row>
    <row r="49" spans="1:10" x14ac:dyDescent="0.2">
      <c r="A49" s="36" t="s">
        <v>110</v>
      </c>
      <c r="B49" s="37" t="s">
        <v>111</v>
      </c>
      <c r="C49" s="34">
        <v>82536151.540000007</v>
      </c>
      <c r="D49" s="34">
        <v>97869371.870000005</v>
      </c>
      <c r="E49" s="66">
        <v>97869371.870000005</v>
      </c>
      <c r="F49" s="67">
        <v>115639371.87</v>
      </c>
      <c r="G49" s="70">
        <v>139482244.19</v>
      </c>
      <c r="H49" s="70">
        <v>139482244.19</v>
      </c>
      <c r="I49" s="70">
        <v>139961244.06</v>
      </c>
      <c r="J49" s="70">
        <v>139961244.06</v>
      </c>
    </row>
    <row r="50" spans="1:10" ht="15.75" x14ac:dyDescent="0.2">
      <c r="A50" s="23" t="s">
        <v>42</v>
      </c>
      <c r="B50" s="29" t="s">
        <v>112</v>
      </c>
      <c r="C50" s="34">
        <v>1309102674.78</v>
      </c>
      <c r="D50" s="34">
        <v>1328177560.0699999</v>
      </c>
      <c r="E50" s="67">
        <v>1328177560.0699999</v>
      </c>
      <c r="F50" s="67">
        <v>1328177560.0699999</v>
      </c>
      <c r="G50" s="70">
        <v>1327309502.05</v>
      </c>
      <c r="H50" s="70">
        <v>1327309502.05</v>
      </c>
      <c r="I50" s="70">
        <v>1327561502.05</v>
      </c>
      <c r="J50" s="70">
        <v>1327561502.05</v>
      </c>
    </row>
    <row r="51" spans="1:10" ht="15.75" x14ac:dyDescent="0.2">
      <c r="A51" s="23" t="s">
        <v>43</v>
      </c>
      <c r="B51" s="29" t="s">
        <v>113</v>
      </c>
      <c r="C51" s="34">
        <v>371439262.30000001</v>
      </c>
      <c r="D51" s="34">
        <v>497027826.81999999</v>
      </c>
      <c r="E51" s="67">
        <v>497027826.81999999</v>
      </c>
      <c r="F51" s="67">
        <v>497027826.81999999</v>
      </c>
      <c r="G51" s="70">
        <v>494552826.81999999</v>
      </c>
      <c r="H51" s="70">
        <v>494552826.81999999</v>
      </c>
      <c r="I51" s="70">
        <v>495110476.81999999</v>
      </c>
      <c r="J51" s="70">
        <v>495110476.81999999</v>
      </c>
    </row>
    <row r="52" spans="1:10" ht="25.5" x14ac:dyDescent="0.2">
      <c r="A52" s="23" t="s">
        <v>44</v>
      </c>
      <c r="B52" s="29" t="s">
        <v>114</v>
      </c>
      <c r="C52" s="34">
        <v>111281364.22</v>
      </c>
      <c r="D52" s="34">
        <v>111933900.06</v>
      </c>
      <c r="E52" s="67">
        <v>111933900.06</v>
      </c>
      <c r="F52" s="67">
        <v>111933900.06</v>
      </c>
      <c r="G52" s="70">
        <v>147296130.06</v>
      </c>
      <c r="H52" s="70">
        <v>147296130.06</v>
      </c>
      <c r="I52" s="70">
        <v>147296130.06</v>
      </c>
      <c r="J52" s="70">
        <v>147296130.06</v>
      </c>
    </row>
    <row r="53" spans="1:10" ht="15.75" x14ac:dyDescent="0.2">
      <c r="A53" s="24" t="s">
        <v>45</v>
      </c>
      <c r="B53" s="28" t="s">
        <v>115</v>
      </c>
      <c r="C53" s="33">
        <v>22017375.609999999</v>
      </c>
      <c r="D53" s="33">
        <v>30017375.609999999</v>
      </c>
      <c r="E53" s="68">
        <v>30017375.609999999</v>
      </c>
      <c r="F53" s="68">
        <v>30017375.609999999</v>
      </c>
      <c r="G53" s="76">
        <v>30017375.609999999</v>
      </c>
      <c r="H53" s="76">
        <v>30017375.609999999</v>
      </c>
      <c r="I53" s="76">
        <v>29459725.609999999</v>
      </c>
      <c r="J53" s="76">
        <v>26787384.350000001</v>
      </c>
    </row>
    <row r="54" spans="1:10" ht="15.75" x14ac:dyDescent="0.2">
      <c r="A54" s="23" t="s">
        <v>46</v>
      </c>
      <c r="B54" s="29" t="s">
        <v>116</v>
      </c>
      <c r="C54" s="34">
        <v>0</v>
      </c>
      <c r="D54" s="34">
        <v>0</v>
      </c>
      <c r="E54" s="67">
        <v>0</v>
      </c>
      <c r="F54" s="67">
        <v>0</v>
      </c>
      <c r="G54" s="70">
        <v>0</v>
      </c>
      <c r="H54" s="70">
        <v>0</v>
      </c>
      <c r="I54" s="70">
        <v>0</v>
      </c>
      <c r="J54" s="70">
        <v>0</v>
      </c>
    </row>
    <row r="55" spans="1:10" ht="28.5" customHeight="1" x14ac:dyDescent="0.2">
      <c r="A55" s="23" t="s">
        <v>47</v>
      </c>
      <c r="B55" s="29" t="s">
        <v>117</v>
      </c>
      <c r="C55" s="34">
        <v>12018675.609999999</v>
      </c>
      <c r="D55" s="34">
        <v>20018675.609999999</v>
      </c>
      <c r="E55" s="67">
        <v>20018675.609999999</v>
      </c>
      <c r="F55" s="67">
        <v>20018675.609999999</v>
      </c>
      <c r="G55" s="70">
        <v>20018675.609999999</v>
      </c>
      <c r="H55" s="70">
        <v>20018675.609999999</v>
      </c>
      <c r="I55" s="70">
        <v>19461025.609999999</v>
      </c>
      <c r="J55" s="70">
        <v>16788684.350000001</v>
      </c>
    </row>
    <row r="56" spans="1:10" ht="25.5" x14ac:dyDescent="0.2">
      <c r="A56" s="23" t="s">
        <v>48</v>
      </c>
      <c r="B56" s="29" t="s">
        <v>118</v>
      </c>
      <c r="C56" s="34">
        <v>9998700</v>
      </c>
      <c r="D56" s="34">
        <v>9998700</v>
      </c>
      <c r="E56" s="67">
        <v>9998700</v>
      </c>
      <c r="F56" s="67">
        <v>9998700</v>
      </c>
      <c r="G56" s="70">
        <v>9998700</v>
      </c>
      <c r="H56" s="70">
        <v>9998700</v>
      </c>
      <c r="I56" s="70">
        <v>9998700</v>
      </c>
      <c r="J56" s="70">
        <v>9998700</v>
      </c>
    </row>
    <row r="57" spans="1:10" ht="15.75" x14ac:dyDescent="0.2">
      <c r="A57" s="24" t="s">
        <v>49</v>
      </c>
      <c r="B57" s="28" t="s">
        <v>119</v>
      </c>
      <c r="C57" s="33">
        <v>9952757864.8299999</v>
      </c>
      <c r="D57" s="33">
        <v>10333788830.24</v>
      </c>
      <c r="E57" s="68">
        <v>10333788830.24</v>
      </c>
      <c r="F57" s="68">
        <v>10316018830.24</v>
      </c>
      <c r="G57" s="76">
        <v>10434372308.58</v>
      </c>
      <c r="H57" s="76">
        <v>10434372308.58</v>
      </c>
      <c r="I57" s="76">
        <v>10338447160.17</v>
      </c>
      <c r="J57" s="76">
        <v>10373487412.860001</v>
      </c>
    </row>
    <row r="58" spans="1:10" ht="15.75" x14ac:dyDescent="0.2">
      <c r="A58" s="23" t="s">
        <v>50</v>
      </c>
      <c r="B58" s="29" t="s">
        <v>120</v>
      </c>
      <c r="C58" s="34">
        <v>3089540355.4400001</v>
      </c>
      <c r="D58" s="34">
        <v>3158793717.6100001</v>
      </c>
      <c r="E58" s="67">
        <v>3158793717.6100001</v>
      </c>
      <c r="F58" s="67">
        <v>3158793717.6100001</v>
      </c>
      <c r="G58" s="70">
        <v>3158793717.6100001</v>
      </c>
      <c r="H58" s="70">
        <v>3158793717.6100001</v>
      </c>
      <c r="I58" s="70">
        <v>3158841717.6100001</v>
      </c>
      <c r="J58" s="70">
        <v>3097086628.6100001</v>
      </c>
    </row>
    <row r="59" spans="1:10" ht="15.75" x14ac:dyDescent="0.2">
      <c r="A59" s="23" t="s">
        <v>51</v>
      </c>
      <c r="B59" s="29" t="s">
        <v>121</v>
      </c>
      <c r="C59" s="34">
        <v>4787843637.3400002</v>
      </c>
      <c r="D59" s="34">
        <v>5019130092.4499998</v>
      </c>
      <c r="E59" s="67">
        <v>5019130092.4499998</v>
      </c>
      <c r="F59" s="67">
        <v>5001360092.4499998</v>
      </c>
      <c r="G59" s="70">
        <v>5119813570.79</v>
      </c>
      <c r="H59" s="70">
        <v>5119813570.79</v>
      </c>
      <c r="I59" s="70">
        <v>5078284998.2799997</v>
      </c>
      <c r="J59" s="70">
        <v>5106164070.2799997</v>
      </c>
    </row>
    <row r="60" spans="1:10" ht="15.75" x14ac:dyDescent="0.2">
      <c r="A60" s="23" t="s">
        <v>52</v>
      </c>
      <c r="B60" s="29" t="s">
        <v>122</v>
      </c>
      <c r="C60" s="34">
        <v>173226699.00999999</v>
      </c>
      <c r="D60" s="34">
        <v>251892398.00999999</v>
      </c>
      <c r="E60" s="67">
        <v>251892398.00999999</v>
      </c>
      <c r="F60" s="67">
        <v>251892398.00999999</v>
      </c>
      <c r="G60" s="70">
        <v>251792398.00999999</v>
      </c>
      <c r="H60" s="70">
        <v>251792398.00999999</v>
      </c>
      <c r="I60" s="70">
        <v>251792398.00999999</v>
      </c>
      <c r="J60" s="70">
        <v>304991091.74000001</v>
      </c>
    </row>
    <row r="61" spans="1:10" ht="15.75" x14ac:dyDescent="0.2">
      <c r="A61" s="23" t="s">
        <v>53</v>
      </c>
      <c r="B61" s="29" t="s">
        <v>123</v>
      </c>
      <c r="C61" s="34">
        <v>1244429004.1300001</v>
      </c>
      <c r="D61" s="34">
        <v>1244729004.1300001</v>
      </c>
      <c r="E61" s="67">
        <v>1244729004.1300001</v>
      </c>
      <c r="F61" s="67">
        <v>1244729004.1300001</v>
      </c>
      <c r="G61" s="70">
        <v>1244729004.1300001</v>
      </c>
      <c r="H61" s="70">
        <v>1244729004.1300001</v>
      </c>
      <c r="I61" s="70">
        <v>1244729004.1300001</v>
      </c>
      <c r="J61" s="70">
        <v>1276074423.9400001</v>
      </c>
    </row>
    <row r="62" spans="1:10" ht="28.5" customHeight="1" x14ac:dyDescent="0.2">
      <c r="A62" s="23" t="s">
        <v>54</v>
      </c>
      <c r="B62" s="29" t="s">
        <v>124</v>
      </c>
      <c r="C62" s="34">
        <v>52380411.299999997</v>
      </c>
      <c r="D62" s="34">
        <v>52780411.299999997</v>
      </c>
      <c r="E62" s="67">
        <v>52780411.299999997</v>
      </c>
      <c r="F62" s="67">
        <v>52780411.299999997</v>
      </c>
      <c r="G62" s="70">
        <v>52780411.299999997</v>
      </c>
      <c r="H62" s="70">
        <v>52780411.299999997</v>
      </c>
      <c r="I62" s="70">
        <v>52577361.299999997</v>
      </c>
      <c r="J62" s="70">
        <v>52472621.299999997</v>
      </c>
    </row>
    <row r="63" spans="1:10" ht="15.75" x14ac:dyDescent="0.2">
      <c r="A63" s="23" t="s">
        <v>55</v>
      </c>
      <c r="B63" s="29" t="s">
        <v>125</v>
      </c>
      <c r="C63" s="34">
        <v>222746876.87</v>
      </c>
      <c r="D63" s="34">
        <v>222746876.87</v>
      </c>
      <c r="E63" s="67">
        <v>222746876.87</v>
      </c>
      <c r="F63" s="67">
        <v>222746876.87</v>
      </c>
      <c r="G63" s="70">
        <v>222746876.87</v>
      </c>
      <c r="H63" s="70">
        <v>222746876.87</v>
      </c>
      <c r="I63" s="70">
        <v>168505350.97</v>
      </c>
      <c r="J63" s="70">
        <v>153071724.12</v>
      </c>
    </row>
    <row r="64" spans="1:10" ht="15.75" x14ac:dyDescent="0.2">
      <c r="A64" s="23" t="s">
        <v>56</v>
      </c>
      <c r="B64" s="29" t="s">
        <v>126</v>
      </c>
      <c r="C64" s="34">
        <v>382590880.74000001</v>
      </c>
      <c r="D64" s="34">
        <v>383716329.87</v>
      </c>
      <c r="E64" s="67">
        <v>383716329.87</v>
      </c>
      <c r="F64" s="67">
        <v>383716329.87</v>
      </c>
      <c r="G64" s="70">
        <v>383716329.87</v>
      </c>
      <c r="H64" s="70">
        <v>383716329.87</v>
      </c>
      <c r="I64" s="70">
        <v>383716329.87</v>
      </c>
      <c r="J64" s="70">
        <v>383626852.87</v>
      </c>
    </row>
    <row r="65" spans="1:10" ht="15.75" x14ac:dyDescent="0.2">
      <c r="A65" s="24" t="s">
        <v>57</v>
      </c>
      <c r="B65" s="28" t="s">
        <v>127</v>
      </c>
      <c r="C65" s="33">
        <v>1018901921.7</v>
      </c>
      <c r="D65" s="33">
        <v>1062103517.7</v>
      </c>
      <c r="E65" s="68">
        <v>1062103517.7</v>
      </c>
      <c r="F65" s="68">
        <v>1062103517.7</v>
      </c>
      <c r="G65" s="76">
        <v>1061321213.7</v>
      </c>
      <c r="H65" s="76">
        <v>1061321213.7</v>
      </c>
      <c r="I65" s="76">
        <v>1060321213.7</v>
      </c>
      <c r="J65" s="76">
        <v>1060321213.7</v>
      </c>
    </row>
    <row r="66" spans="1:10" ht="15.75" x14ac:dyDescent="0.2">
      <c r="A66" s="23" t="s">
        <v>58</v>
      </c>
      <c r="B66" s="29" t="s">
        <v>128</v>
      </c>
      <c r="C66" s="34">
        <v>990991104.91999996</v>
      </c>
      <c r="D66" s="34">
        <v>1034192700.92</v>
      </c>
      <c r="E66" s="67">
        <v>1034192700.92</v>
      </c>
      <c r="F66" s="67">
        <v>1034192700.92</v>
      </c>
      <c r="G66" s="70">
        <v>1033410396.92</v>
      </c>
      <c r="H66" s="70">
        <v>1033410396.92</v>
      </c>
      <c r="I66" s="70">
        <v>1032410396.92</v>
      </c>
      <c r="J66" s="70">
        <v>1032410396.92</v>
      </c>
    </row>
    <row r="67" spans="1:10" ht="26.25" customHeight="1" x14ac:dyDescent="0.2">
      <c r="A67" s="23" t="s">
        <v>59</v>
      </c>
      <c r="B67" s="29" t="s">
        <v>129</v>
      </c>
      <c r="C67" s="34">
        <v>27910816.780000001</v>
      </c>
      <c r="D67" s="34">
        <v>27910816.780000001</v>
      </c>
      <c r="E67" s="67">
        <v>27910816.780000001</v>
      </c>
      <c r="F67" s="67">
        <v>27910816.780000001</v>
      </c>
      <c r="G67" s="70">
        <v>27910816.780000001</v>
      </c>
      <c r="H67" s="70">
        <v>27910816.780000001</v>
      </c>
      <c r="I67" s="70">
        <v>27910816.780000001</v>
      </c>
      <c r="J67" s="70">
        <v>27910816.780000001</v>
      </c>
    </row>
    <row r="68" spans="1:10" ht="15.75" x14ac:dyDescent="0.2">
      <c r="A68" s="24" t="s">
        <v>60</v>
      </c>
      <c r="B68" s="28" t="s">
        <v>130</v>
      </c>
      <c r="C68" s="33">
        <v>3982207820.0599999</v>
      </c>
      <c r="D68" s="33">
        <v>4132219020.8499999</v>
      </c>
      <c r="E68" s="68">
        <v>4132219020.8499999</v>
      </c>
      <c r="F68" s="68">
        <v>4132219020.8499999</v>
      </c>
      <c r="G68" s="76">
        <v>4133144020.8499999</v>
      </c>
      <c r="H68" s="76">
        <v>4133144020.8499999</v>
      </c>
      <c r="I68" s="76">
        <v>4141219317.52</v>
      </c>
      <c r="J68" s="76">
        <v>4236500205.3000002</v>
      </c>
    </row>
    <row r="69" spans="1:10" ht="15.75" x14ac:dyDescent="0.2">
      <c r="A69" s="23" t="s">
        <v>61</v>
      </c>
      <c r="B69" s="29" t="s">
        <v>131</v>
      </c>
      <c r="C69" s="34">
        <v>2089125815.0999999</v>
      </c>
      <c r="D69" s="34">
        <v>2221395815.0999999</v>
      </c>
      <c r="E69" s="67">
        <v>2221395815.0999999</v>
      </c>
      <c r="F69" s="67">
        <v>2221395815.0999999</v>
      </c>
      <c r="G69" s="70">
        <v>2221395815.0999999</v>
      </c>
      <c r="H69" s="70">
        <v>2221395815.0999999</v>
      </c>
      <c r="I69" s="70">
        <v>2221395815.0999999</v>
      </c>
      <c r="J69" s="70">
        <v>2241392458.9400001</v>
      </c>
    </row>
    <row r="70" spans="1:10" ht="15.75" x14ac:dyDescent="0.2">
      <c r="A70" s="23" t="s">
        <v>62</v>
      </c>
      <c r="B70" s="29" t="s">
        <v>132</v>
      </c>
      <c r="C70" s="34">
        <v>837601647.20000005</v>
      </c>
      <c r="D70" s="34">
        <v>849047347.20000005</v>
      </c>
      <c r="E70" s="67">
        <v>849047347.20000005</v>
      </c>
      <c r="F70" s="67">
        <v>849047347.20000005</v>
      </c>
      <c r="G70" s="70">
        <v>849972347.20000005</v>
      </c>
      <c r="H70" s="70">
        <v>849972347.20000005</v>
      </c>
      <c r="I70" s="70">
        <v>850272347.20000005</v>
      </c>
      <c r="J70" s="70">
        <v>860273747.20000005</v>
      </c>
    </row>
    <row r="71" spans="1:10" ht="25.5" x14ac:dyDescent="0.2">
      <c r="A71" s="23" t="s">
        <v>63</v>
      </c>
      <c r="B71" s="29" t="s">
        <v>133</v>
      </c>
      <c r="C71" s="34">
        <v>34337805.899999999</v>
      </c>
      <c r="D71" s="34">
        <v>34337805.899999999</v>
      </c>
      <c r="E71" s="67">
        <v>34337805.899999999</v>
      </c>
      <c r="F71" s="67">
        <v>34337805.899999999</v>
      </c>
      <c r="G71" s="70">
        <v>34337805.899999999</v>
      </c>
      <c r="H71" s="70">
        <v>34337805.899999999</v>
      </c>
      <c r="I71" s="70">
        <v>34337805.899999999</v>
      </c>
      <c r="J71" s="70">
        <v>34337805.899999999</v>
      </c>
    </row>
    <row r="72" spans="1:10" ht="15.75" x14ac:dyDescent="0.2">
      <c r="A72" s="23" t="s">
        <v>64</v>
      </c>
      <c r="B72" s="29" t="s">
        <v>134</v>
      </c>
      <c r="C72" s="34">
        <v>81308622</v>
      </c>
      <c r="D72" s="34">
        <v>83738213</v>
      </c>
      <c r="E72" s="67">
        <v>83738213</v>
      </c>
      <c r="F72" s="67">
        <v>83738213</v>
      </c>
      <c r="G72" s="70">
        <v>83738213</v>
      </c>
      <c r="H72" s="70">
        <v>83738213</v>
      </c>
      <c r="I72" s="70">
        <v>83738213</v>
      </c>
      <c r="J72" s="70">
        <v>83738213</v>
      </c>
    </row>
    <row r="73" spans="1:10" ht="25.5" x14ac:dyDescent="0.2">
      <c r="A73" s="23" t="s">
        <v>65</v>
      </c>
      <c r="B73" s="29" t="s">
        <v>135</v>
      </c>
      <c r="C73" s="34">
        <v>146824798.75999999</v>
      </c>
      <c r="D73" s="34">
        <v>146824798.75999999</v>
      </c>
      <c r="E73" s="67">
        <v>146824798.75999999</v>
      </c>
      <c r="F73" s="67">
        <v>146824798.75999999</v>
      </c>
      <c r="G73" s="70">
        <v>146824798.75999999</v>
      </c>
      <c r="H73" s="70">
        <v>146824798.75999999</v>
      </c>
      <c r="I73" s="70">
        <v>146824798.75999999</v>
      </c>
      <c r="J73" s="70">
        <v>146824798.75999999</v>
      </c>
    </row>
    <row r="74" spans="1:10" ht="15.75" x14ac:dyDescent="0.2">
      <c r="A74" s="23" t="s">
        <v>170</v>
      </c>
      <c r="B74" s="29" t="s">
        <v>171</v>
      </c>
      <c r="C74" s="34">
        <v>0</v>
      </c>
      <c r="D74" s="34">
        <v>0</v>
      </c>
      <c r="E74" s="67">
        <v>0</v>
      </c>
      <c r="F74" s="67">
        <v>0</v>
      </c>
      <c r="G74" s="70">
        <v>0</v>
      </c>
      <c r="H74" s="70">
        <v>0</v>
      </c>
      <c r="I74" s="70">
        <v>7466100</v>
      </c>
      <c r="J74" s="70">
        <v>7466100</v>
      </c>
    </row>
    <row r="75" spans="1:10" ht="15.75" x14ac:dyDescent="0.2">
      <c r="A75" s="23" t="s">
        <v>66</v>
      </c>
      <c r="B75" s="29" t="s">
        <v>136</v>
      </c>
      <c r="C75" s="34">
        <v>793009131.10000002</v>
      </c>
      <c r="D75" s="34">
        <v>796875040.88999999</v>
      </c>
      <c r="E75" s="67">
        <v>796875040.88999999</v>
      </c>
      <c r="F75" s="67">
        <v>796875040.88999999</v>
      </c>
      <c r="G75" s="70">
        <v>796875040.88999999</v>
      </c>
      <c r="H75" s="70">
        <v>796875040.88999999</v>
      </c>
      <c r="I75" s="70">
        <v>797184237.55999994</v>
      </c>
      <c r="J75" s="70">
        <v>862467081.5</v>
      </c>
    </row>
    <row r="76" spans="1:10" ht="15.75" x14ac:dyDescent="0.2">
      <c r="A76" s="24" t="s">
        <v>67</v>
      </c>
      <c r="B76" s="28">
        <v>1000</v>
      </c>
      <c r="C76" s="33">
        <v>13524832498.629999</v>
      </c>
      <c r="D76" s="33">
        <v>14364279006.389999</v>
      </c>
      <c r="E76" s="68">
        <v>14364279006.389999</v>
      </c>
      <c r="F76" s="68">
        <v>14364279006.389999</v>
      </c>
      <c r="G76" s="76">
        <v>14373612880.83</v>
      </c>
      <c r="H76" s="76">
        <v>14373612880.83</v>
      </c>
      <c r="I76" s="76">
        <v>14918216568.360001</v>
      </c>
      <c r="J76" s="76">
        <v>15115350361.780001</v>
      </c>
    </row>
    <row r="77" spans="1:10" ht="15.75" x14ac:dyDescent="0.2">
      <c r="A77" s="23" t="s">
        <v>68</v>
      </c>
      <c r="B77" s="29">
        <v>1001</v>
      </c>
      <c r="C77" s="34">
        <v>75448251.870000005</v>
      </c>
      <c r="D77" s="34">
        <v>75448251.870000005</v>
      </c>
      <c r="E77" s="67">
        <v>75448251.870000005</v>
      </c>
      <c r="F77" s="67">
        <v>75448251.870000005</v>
      </c>
      <c r="G77" s="70">
        <v>68448251.870000005</v>
      </c>
      <c r="H77" s="70">
        <v>68448251.870000005</v>
      </c>
      <c r="I77" s="70">
        <v>66876601.869999997</v>
      </c>
      <c r="J77" s="70">
        <v>66876601.869999997</v>
      </c>
    </row>
    <row r="78" spans="1:10" ht="15.75" x14ac:dyDescent="0.2">
      <c r="A78" s="23" t="s">
        <v>69</v>
      </c>
      <c r="B78" s="29">
        <v>1002</v>
      </c>
      <c r="C78" s="34">
        <v>1728304023.8699999</v>
      </c>
      <c r="D78" s="34">
        <v>1728304023.8699999</v>
      </c>
      <c r="E78" s="67">
        <v>1728304023.8699999</v>
      </c>
      <c r="F78" s="67">
        <v>1728304023.8699999</v>
      </c>
      <c r="G78" s="70">
        <v>1737582585.3099999</v>
      </c>
      <c r="H78" s="70">
        <v>1737582585.3099999</v>
      </c>
      <c r="I78" s="70">
        <v>1733282469.5</v>
      </c>
      <c r="J78" s="70">
        <v>1733282469.5</v>
      </c>
    </row>
    <row r="79" spans="1:10" ht="15.75" x14ac:dyDescent="0.2">
      <c r="A79" s="23" t="s">
        <v>70</v>
      </c>
      <c r="B79" s="29">
        <v>1003</v>
      </c>
      <c r="C79" s="34">
        <v>8915939917.3999996</v>
      </c>
      <c r="D79" s="34">
        <v>8931839917.3999996</v>
      </c>
      <c r="E79" s="67">
        <v>8931839917.3999996</v>
      </c>
      <c r="F79" s="67">
        <v>8931839917.3999996</v>
      </c>
      <c r="G79" s="70">
        <v>8938895230.3999996</v>
      </c>
      <c r="H79" s="70">
        <v>8938895230.3999996</v>
      </c>
      <c r="I79" s="70">
        <v>8944233591.0200005</v>
      </c>
      <c r="J79" s="70">
        <v>8863185957.6900005</v>
      </c>
    </row>
    <row r="80" spans="1:10" ht="15.75" x14ac:dyDescent="0.2">
      <c r="A80" s="23" t="s">
        <v>71</v>
      </c>
      <c r="B80" s="29">
        <v>1004</v>
      </c>
      <c r="C80" s="34">
        <v>2446803978.7199998</v>
      </c>
      <c r="D80" s="34">
        <v>3269814861.3200002</v>
      </c>
      <c r="E80" s="67">
        <v>3269814861.3200002</v>
      </c>
      <c r="F80" s="67">
        <v>3269814861.3200002</v>
      </c>
      <c r="G80" s="70">
        <v>3269814861.3200002</v>
      </c>
      <c r="H80" s="70">
        <v>3269814861.3200002</v>
      </c>
      <c r="I80" s="70">
        <v>3814631477.4099998</v>
      </c>
      <c r="J80" s="70">
        <v>4092812904.1599998</v>
      </c>
    </row>
    <row r="81" spans="1:10" ht="15.75" x14ac:dyDescent="0.2">
      <c r="A81" s="23" t="s">
        <v>72</v>
      </c>
      <c r="B81" s="29">
        <v>1006</v>
      </c>
      <c r="C81" s="34">
        <v>358336326.76999998</v>
      </c>
      <c r="D81" s="34">
        <v>358871951.93000001</v>
      </c>
      <c r="E81" s="67">
        <v>358871951.93000001</v>
      </c>
      <c r="F81" s="67">
        <v>358871951.93000001</v>
      </c>
      <c r="G81" s="70">
        <v>358871951.93000001</v>
      </c>
      <c r="H81" s="70">
        <v>358871951.93000001</v>
      </c>
      <c r="I81" s="70">
        <v>359192428.56</v>
      </c>
      <c r="J81" s="70">
        <v>359192428.56</v>
      </c>
    </row>
    <row r="82" spans="1:10" ht="15.75" x14ac:dyDescent="0.2">
      <c r="A82" s="24" t="s">
        <v>73</v>
      </c>
      <c r="B82" s="28">
        <v>1100</v>
      </c>
      <c r="C82" s="33">
        <v>883801482.51999998</v>
      </c>
      <c r="D82" s="33">
        <v>973746533.02999997</v>
      </c>
      <c r="E82" s="68">
        <v>973746533.02999997</v>
      </c>
      <c r="F82" s="68">
        <v>1008746533.03</v>
      </c>
      <c r="G82" s="76">
        <v>1011852752.12</v>
      </c>
      <c r="H82" s="76">
        <v>1011852752.12</v>
      </c>
      <c r="I82" s="76">
        <v>1011852752.12</v>
      </c>
      <c r="J82" s="76">
        <v>1011852752.12</v>
      </c>
    </row>
    <row r="83" spans="1:10" ht="15.75" x14ac:dyDescent="0.2">
      <c r="A83" s="23" t="s">
        <v>74</v>
      </c>
      <c r="B83" s="29">
        <v>1101</v>
      </c>
      <c r="C83" s="34">
        <v>7025000</v>
      </c>
      <c r="D83" s="34">
        <v>6375000</v>
      </c>
      <c r="E83" s="67">
        <v>6375000</v>
      </c>
      <c r="F83" s="67">
        <v>6375000</v>
      </c>
      <c r="G83" s="70">
        <v>6651000</v>
      </c>
      <c r="H83" s="70">
        <v>6651000</v>
      </c>
      <c r="I83" s="70">
        <v>6651000</v>
      </c>
      <c r="J83" s="70">
        <v>6651000</v>
      </c>
    </row>
    <row r="84" spans="1:10" ht="15.75" x14ac:dyDescent="0.2">
      <c r="A84" s="23" t="s">
        <v>75</v>
      </c>
      <c r="B84" s="29">
        <v>1102</v>
      </c>
      <c r="C84" s="34">
        <v>702971994.09000003</v>
      </c>
      <c r="D84" s="34">
        <v>783817044.60000002</v>
      </c>
      <c r="E84" s="67">
        <v>783817044.60000002</v>
      </c>
      <c r="F84" s="67">
        <v>818817044.60000002</v>
      </c>
      <c r="G84" s="70">
        <v>821647263.69000006</v>
      </c>
      <c r="H84" s="70">
        <v>821647263.69000006</v>
      </c>
      <c r="I84" s="70">
        <v>821647263.69000006</v>
      </c>
      <c r="J84" s="70">
        <v>821647263.69000006</v>
      </c>
    </row>
    <row r="85" spans="1:10" ht="15.75" x14ac:dyDescent="0.2">
      <c r="A85" s="23" t="s">
        <v>76</v>
      </c>
      <c r="B85" s="29">
        <v>1103</v>
      </c>
      <c r="C85" s="34">
        <v>164076606.33000001</v>
      </c>
      <c r="D85" s="34">
        <v>173826606.33000001</v>
      </c>
      <c r="E85" s="67">
        <v>173826606.33000001</v>
      </c>
      <c r="F85" s="67">
        <v>173826606.33000001</v>
      </c>
      <c r="G85" s="70">
        <v>173826606.33000001</v>
      </c>
      <c r="H85" s="70">
        <v>173826606.33000001</v>
      </c>
      <c r="I85" s="70">
        <v>173826606.33000001</v>
      </c>
      <c r="J85" s="70">
        <v>173826606.33000001</v>
      </c>
    </row>
    <row r="86" spans="1:10" ht="25.5" x14ac:dyDescent="0.2">
      <c r="A86" s="23" t="s">
        <v>77</v>
      </c>
      <c r="B86" s="29">
        <v>1105</v>
      </c>
      <c r="C86" s="34">
        <v>9727882.0999999996</v>
      </c>
      <c r="D86" s="34">
        <v>9727882.0999999996</v>
      </c>
      <c r="E86" s="67">
        <v>9727882.0999999996</v>
      </c>
      <c r="F86" s="67">
        <v>9727882.0999999996</v>
      </c>
      <c r="G86" s="70">
        <v>9727882.0999999996</v>
      </c>
      <c r="H86" s="70">
        <v>9727882.0999999996</v>
      </c>
      <c r="I86" s="70">
        <v>9727882.0999999996</v>
      </c>
      <c r="J86" s="70">
        <v>9727882.0999999996</v>
      </c>
    </row>
    <row r="87" spans="1:10" ht="15.75" x14ac:dyDescent="0.2">
      <c r="A87" s="24" t="s">
        <v>78</v>
      </c>
      <c r="B87" s="28">
        <v>1200</v>
      </c>
      <c r="C87" s="33">
        <v>106140810</v>
      </c>
      <c r="D87" s="33">
        <v>106083425.90000001</v>
      </c>
      <c r="E87" s="68">
        <v>106083425.90000001</v>
      </c>
      <c r="F87" s="68">
        <v>106083425.90000001</v>
      </c>
      <c r="G87" s="76">
        <v>106083425.90000001</v>
      </c>
      <c r="H87" s="76">
        <v>106083425.90000001</v>
      </c>
      <c r="I87" s="76">
        <v>106083140.95999999</v>
      </c>
      <c r="J87" s="76">
        <v>106083140.95999999</v>
      </c>
    </row>
    <row r="88" spans="1:10" ht="15.75" x14ac:dyDescent="0.2">
      <c r="A88" s="23" t="s">
        <v>79</v>
      </c>
      <c r="B88" s="29">
        <v>1202</v>
      </c>
      <c r="C88" s="34">
        <v>84679969.799999997</v>
      </c>
      <c r="D88" s="34">
        <v>84679969.799999997</v>
      </c>
      <c r="E88" s="67">
        <v>84679969.799999997</v>
      </c>
      <c r="F88" s="67">
        <v>84679969.799999997</v>
      </c>
      <c r="G88" s="70">
        <v>84679969.799999997</v>
      </c>
      <c r="H88" s="70">
        <v>84679969.799999997</v>
      </c>
      <c r="I88" s="70">
        <v>84679969.799999997</v>
      </c>
      <c r="J88" s="70">
        <v>84679969.799999997</v>
      </c>
    </row>
    <row r="89" spans="1:10" ht="25.5" x14ac:dyDescent="0.2">
      <c r="A89" s="23" t="s">
        <v>80</v>
      </c>
      <c r="B89" s="29">
        <v>1204</v>
      </c>
      <c r="C89" s="34">
        <v>21460840.199999999</v>
      </c>
      <c r="D89" s="34">
        <v>21403456.100000001</v>
      </c>
      <c r="E89" s="67">
        <v>21403456.100000001</v>
      </c>
      <c r="F89" s="67">
        <v>21403456.100000001</v>
      </c>
      <c r="G89" s="70">
        <v>21403456.100000001</v>
      </c>
      <c r="H89" s="70">
        <v>21403456.100000001</v>
      </c>
      <c r="I89" s="70">
        <v>21403171.16</v>
      </c>
      <c r="J89" s="70">
        <v>21403171.16</v>
      </c>
    </row>
    <row r="90" spans="1:10" ht="25.5" x14ac:dyDescent="0.2">
      <c r="A90" s="24" t="s">
        <v>81</v>
      </c>
      <c r="B90" s="28">
        <v>1300</v>
      </c>
      <c r="C90" s="33">
        <v>525281203.29000002</v>
      </c>
      <c r="D90" s="33">
        <v>445462428.45999998</v>
      </c>
      <c r="E90" s="68">
        <v>445462428.45999998</v>
      </c>
      <c r="F90" s="68">
        <v>445462428.45999998</v>
      </c>
      <c r="G90" s="76">
        <v>445462428.45999998</v>
      </c>
      <c r="H90" s="76">
        <v>445462428.45999998</v>
      </c>
      <c r="I90" s="76">
        <v>445462428.45999998</v>
      </c>
      <c r="J90" s="76">
        <v>436877794.92000002</v>
      </c>
    </row>
    <row r="91" spans="1:10" ht="25.5" x14ac:dyDescent="0.2">
      <c r="A91" s="23" t="s">
        <v>82</v>
      </c>
      <c r="B91" s="29">
        <v>1301</v>
      </c>
      <c r="C91" s="34">
        <v>525281203.29000002</v>
      </c>
      <c r="D91" s="34">
        <v>445462428.45999998</v>
      </c>
      <c r="E91" s="67">
        <v>445462428.45999998</v>
      </c>
      <c r="F91" s="67">
        <v>445462428.45999998</v>
      </c>
      <c r="G91" s="70">
        <v>445462428.45999998</v>
      </c>
      <c r="H91" s="70">
        <v>445462428.45999998</v>
      </c>
      <c r="I91" s="70">
        <v>445462428.45999998</v>
      </c>
      <c r="J91" s="70">
        <v>436877794.92000002</v>
      </c>
    </row>
    <row r="92" spans="1:10" ht="55.5" customHeight="1" x14ac:dyDescent="0.2">
      <c r="A92" s="24" t="s">
        <v>83</v>
      </c>
      <c r="B92" s="31">
        <v>1400</v>
      </c>
      <c r="C92" s="35">
        <v>4364396800</v>
      </c>
      <c r="D92" s="35">
        <v>4364396800</v>
      </c>
      <c r="E92" s="68">
        <v>4364396800</v>
      </c>
      <c r="F92" s="68">
        <v>4364396800</v>
      </c>
      <c r="G92" s="76">
        <v>4364396800</v>
      </c>
      <c r="H92" s="76">
        <v>4364396800</v>
      </c>
      <c r="I92" s="76">
        <v>4612396800</v>
      </c>
      <c r="J92" s="76">
        <v>4612396800</v>
      </c>
    </row>
    <row r="93" spans="1:10" ht="38.25" x14ac:dyDescent="0.2">
      <c r="A93" s="23" t="s">
        <v>84</v>
      </c>
      <c r="B93" s="32">
        <v>1401</v>
      </c>
      <c r="C93" s="34">
        <v>3772232800</v>
      </c>
      <c r="D93" s="34">
        <v>3772232800</v>
      </c>
      <c r="E93" s="67">
        <v>3772232800</v>
      </c>
      <c r="F93" s="67">
        <v>3772232800</v>
      </c>
      <c r="G93" s="70">
        <v>3772232800</v>
      </c>
      <c r="H93" s="70">
        <v>3772232800</v>
      </c>
      <c r="I93" s="70">
        <v>3772232800</v>
      </c>
      <c r="J93" s="70">
        <v>3772232800</v>
      </c>
    </row>
    <row r="94" spans="1:10" x14ac:dyDescent="0.2">
      <c r="A94" s="25" t="s">
        <v>85</v>
      </c>
      <c r="B94" s="32">
        <v>1402</v>
      </c>
      <c r="C94" s="34">
        <v>592164000</v>
      </c>
      <c r="D94" s="34">
        <v>592164000</v>
      </c>
      <c r="E94" s="67">
        <v>592164000</v>
      </c>
      <c r="F94" s="72">
        <v>592164000</v>
      </c>
      <c r="G94" s="77">
        <v>592164000</v>
      </c>
      <c r="H94" s="77">
        <v>592164000</v>
      </c>
      <c r="I94" s="70">
        <v>840164000</v>
      </c>
      <c r="J94" s="70">
        <v>840164000</v>
      </c>
    </row>
    <row r="95" spans="1:10" ht="29.25" customHeight="1" x14ac:dyDescent="0.2">
      <c r="A95" s="92" t="s">
        <v>137</v>
      </c>
      <c r="B95" s="93">
        <v>1403</v>
      </c>
      <c r="C95" s="85">
        <v>0</v>
      </c>
      <c r="D95" s="85">
        <v>0</v>
      </c>
      <c r="E95" s="94">
        <v>0</v>
      </c>
      <c r="F95" s="94">
        <v>0</v>
      </c>
      <c r="G95" s="89">
        <v>0</v>
      </c>
      <c r="H95" s="89">
        <v>0</v>
      </c>
      <c r="I95" s="89">
        <v>0</v>
      </c>
      <c r="J95" s="89">
        <v>0</v>
      </c>
    </row>
    <row r="96" spans="1:10" x14ac:dyDescent="0.2">
      <c r="C96" s="38"/>
      <c r="D96" s="38"/>
      <c r="E96" s="38"/>
      <c r="F96" s="39"/>
      <c r="G96" s="40"/>
      <c r="H96" s="38"/>
      <c r="I96" s="38"/>
      <c r="J96" s="38"/>
    </row>
    <row r="97" spans="3:10" x14ac:dyDescent="0.2">
      <c r="G97" s="27"/>
    </row>
    <row r="98" spans="3:10" ht="15" x14ac:dyDescent="0.25">
      <c r="C98" s="41">
        <f t="shared" ref="C98:J98" si="0">C24-C25-C34-C36-C40-C48-C53-C57-C65-C68-C76-C82-C87-C90-C92</f>
        <v>1.049041748046875E-5</v>
      </c>
      <c r="D98" s="41">
        <f t="shared" si="0"/>
        <v>0</v>
      </c>
      <c r="E98" s="41">
        <f t="shared" si="0"/>
        <v>0</v>
      </c>
      <c r="F98" s="41">
        <f t="shared" si="0"/>
        <v>0</v>
      </c>
      <c r="G98" s="42">
        <f t="shared" si="0"/>
        <v>-1.33514404296875E-5</v>
      </c>
      <c r="H98" s="41">
        <f t="shared" si="0"/>
        <v>-1.33514404296875E-5</v>
      </c>
      <c r="I98" s="41">
        <f t="shared" si="0"/>
        <v>0</v>
      </c>
      <c r="J98" s="41">
        <f t="shared" si="0"/>
        <v>0</v>
      </c>
    </row>
    <row r="99" spans="3:10" ht="15" x14ac:dyDescent="0.25">
      <c r="C99" s="41">
        <f t="shared" ref="C99:J99" si="1">C25-C26-C27-C28-C29-C30-C31-C32-C33</f>
        <v>0</v>
      </c>
      <c r="D99" s="41">
        <f t="shared" si="1"/>
        <v>0</v>
      </c>
      <c r="E99" s="41">
        <f t="shared" si="1"/>
        <v>0</v>
      </c>
      <c r="F99" s="41">
        <f t="shared" si="1"/>
        <v>0</v>
      </c>
      <c r="G99" s="41">
        <f t="shared" si="1"/>
        <v>0</v>
      </c>
      <c r="H99" s="41">
        <f t="shared" si="1"/>
        <v>0</v>
      </c>
      <c r="I99" s="41">
        <f t="shared" si="1"/>
        <v>0</v>
      </c>
      <c r="J99" s="41">
        <f t="shared" si="1"/>
        <v>0</v>
      </c>
    </row>
    <row r="100" spans="3:10" ht="15" x14ac:dyDescent="0.25">
      <c r="C100" s="41">
        <f t="shared" ref="C100:J100" si="2">C34-C35</f>
        <v>0</v>
      </c>
      <c r="D100" s="41">
        <f t="shared" si="2"/>
        <v>0</v>
      </c>
      <c r="E100" s="41">
        <f t="shared" si="2"/>
        <v>0</v>
      </c>
      <c r="F100" s="41">
        <f t="shared" si="2"/>
        <v>0</v>
      </c>
      <c r="G100" s="41">
        <f t="shared" si="2"/>
        <v>0</v>
      </c>
      <c r="H100" s="41">
        <f t="shared" si="2"/>
        <v>0</v>
      </c>
      <c r="I100" s="41">
        <f t="shared" si="2"/>
        <v>0</v>
      </c>
      <c r="J100" s="41">
        <f t="shared" si="2"/>
        <v>0</v>
      </c>
    </row>
    <row r="101" spans="3:10" ht="15" x14ac:dyDescent="0.25">
      <c r="C101" s="41">
        <f t="shared" ref="C101:J101" si="3">C36-C37-C38-C39</f>
        <v>0</v>
      </c>
      <c r="D101" s="41">
        <f t="shared" si="3"/>
        <v>0</v>
      </c>
      <c r="E101" s="41">
        <f t="shared" si="3"/>
        <v>0</v>
      </c>
      <c r="F101" s="41">
        <f t="shared" si="3"/>
        <v>0</v>
      </c>
      <c r="G101" s="41">
        <f t="shared" si="3"/>
        <v>0</v>
      </c>
      <c r="H101" s="41">
        <f t="shared" si="3"/>
        <v>0</v>
      </c>
      <c r="I101" s="41">
        <f t="shared" si="3"/>
        <v>0</v>
      </c>
      <c r="J101" s="41">
        <f t="shared" si="3"/>
        <v>0</v>
      </c>
    </row>
    <row r="102" spans="3:10" ht="15" x14ac:dyDescent="0.25">
      <c r="C102" s="41">
        <f t="shared" ref="C102:H102" si="4">C40-C41-C42-C43-C44-C45-C46-C47</f>
        <v>0</v>
      </c>
      <c r="D102" s="41">
        <f t="shared" si="4"/>
        <v>1.7285346984863281E-6</v>
      </c>
      <c r="E102" s="41">
        <f t="shared" si="4"/>
        <v>1.7285346984863281E-6</v>
      </c>
      <c r="F102" s="41">
        <f t="shared" si="4"/>
        <v>1.7285346984863281E-6</v>
      </c>
      <c r="G102" s="41">
        <f t="shared" si="4"/>
        <v>7.7486038208007813E-7</v>
      </c>
      <c r="H102" s="41">
        <f t="shared" si="4"/>
        <v>7.7486038208007813E-7</v>
      </c>
      <c r="I102" s="41">
        <f t="shared" ref="I102:J102" si="5">I40-I41-I42-I43-I44-I45-I46-I47</f>
        <v>0</v>
      </c>
      <c r="J102" s="41">
        <f t="shared" si="5"/>
        <v>-1.1324882507324219E-6</v>
      </c>
    </row>
    <row r="103" spans="3:10" ht="15" x14ac:dyDescent="0.25">
      <c r="C103" s="41">
        <f t="shared" ref="C103:H103" si="6">C48-C49-C50-C51-C52</f>
        <v>0</v>
      </c>
      <c r="D103" s="41">
        <f t="shared" si="6"/>
        <v>-1.1920928955078125E-7</v>
      </c>
      <c r="E103" s="41">
        <f t="shared" si="6"/>
        <v>-1.1920928955078125E-7</v>
      </c>
      <c r="F103" s="41">
        <f t="shared" si="6"/>
        <v>-1.1920928955078125E-7</v>
      </c>
      <c r="G103" s="41">
        <f t="shared" si="6"/>
        <v>0</v>
      </c>
      <c r="H103" s="41">
        <f t="shared" si="6"/>
        <v>0</v>
      </c>
      <c r="I103" s="41">
        <f t="shared" ref="I103:J103" si="7">I48-I49-I50-I51-I52</f>
        <v>0</v>
      </c>
      <c r="J103" s="41">
        <f t="shared" si="7"/>
        <v>0</v>
      </c>
    </row>
    <row r="104" spans="3:10" ht="15" x14ac:dyDescent="0.25">
      <c r="C104" s="41">
        <f t="shared" ref="C104:H104" si="8">C53-C54-C55-C56</f>
        <v>0</v>
      </c>
      <c r="D104" s="41">
        <f t="shared" si="8"/>
        <v>0</v>
      </c>
      <c r="E104" s="41">
        <f t="shared" si="8"/>
        <v>0</v>
      </c>
      <c r="F104" s="41">
        <f t="shared" si="8"/>
        <v>0</v>
      </c>
      <c r="G104" s="41">
        <f t="shared" si="8"/>
        <v>0</v>
      </c>
      <c r="H104" s="41">
        <f t="shared" si="8"/>
        <v>0</v>
      </c>
      <c r="I104" s="41">
        <f t="shared" ref="I104:J104" si="9">I53-I54-I55-I56</f>
        <v>0</v>
      </c>
      <c r="J104" s="41">
        <f t="shared" si="9"/>
        <v>0</v>
      </c>
    </row>
    <row r="105" spans="3:10" ht="15" x14ac:dyDescent="0.25">
      <c r="C105" s="41">
        <f t="shared" ref="C105:J105" si="10">C57-C58-C59-C60-C61-C62-C63-C64</f>
        <v>-8.3446502685546875E-7</v>
      </c>
      <c r="D105" s="41">
        <f t="shared" si="10"/>
        <v>-7.152557373046875E-7</v>
      </c>
      <c r="E105" s="41">
        <f t="shared" si="10"/>
        <v>-7.152557373046875E-7</v>
      </c>
      <c r="F105" s="41">
        <f t="shared" si="10"/>
        <v>-7.152557373046875E-7</v>
      </c>
      <c r="G105" s="41">
        <f t="shared" si="10"/>
        <v>-7.152557373046875E-7</v>
      </c>
      <c r="H105" s="41">
        <f t="shared" si="10"/>
        <v>-7.152557373046875E-7</v>
      </c>
      <c r="I105" s="41">
        <f t="shared" si="10"/>
        <v>0</v>
      </c>
      <c r="J105" s="41">
        <f t="shared" si="10"/>
        <v>0</v>
      </c>
    </row>
    <row r="106" spans="3:10" ht="15" x14ac:dyDescent="0.25">
      <c r="C106" s="41">
        <f t="shared" ref="C106:H106" si="11">C65-C66-C67</f>
        <v>8.9406967163085938E-8</v>
      </c>
      <c r="D106" s="41">
        <f t="shared" si="11"/>
        <v>8.9406967163085938E-8</v>
      </c>
      <c r="E106" s="41">
        <f t="shared" si="11"/>
        <v>8.9406967163085938E-8</v>
      </c>
      <c r="F106" s="41">
        <f t="shared" si="11"/>
        <v>8.9406967163085938E-8</v>
      </c>
      <c r="G106" s="41">
        <f t="shared" si="11"/>
        <v>8.9406967163085938E-8</v>
      </c>
      <c r="H106" s="41">
        <f t="shared" si="11"/>
        <v>8.9406967163085938E-8</v>
      </c>
      <c r="I106" s="41">
        <f t="shared" ref="I106:J106" si="12">I65-I66-I67</f>
        <v>8.9406967163085938E-8</v>
      </c>
      <c r="J106" s="41">
        <f t="shared" si="12"/>
        <v>8.9406967163085938E-8</v>
      </c>
    </row>
    <row r="107" spans="3:10" ht="15" x14ac:dyDescent="0.25">
      <c r="C107" s="41">
        <f t="shared" ref="C107:F107" si="13">C68-C69-C70-C71-C72-C73-C74-C75</f>
        <v>0</v>
      </c>
      <c r="D107" s="41">
        <f t="shared" si="13"/>
        <v>0</v>
      </c>
      <c r="E107" s="41">
        <f t="shared" si="13"/>
        <v>0</v>
      </c>
      <c r="F107" s="41">
        <f t="shared" si="13"/>
        <v>0</v>
      </c>
      <c r="G107" s="41">
        <f>G68-G69-G70-G71-G72-G73-G74-G75</f>
        <v>0</v>
      </c>
      <c r="H107" s="41">
        <f>H68-H69-H70-H71-H72-H73-H74-H75</f>
        <v>0</v>
      </c>
      <c r="I107" s="41">
        <f>I68-I69-I70-I71-I72-I73-I74-I75</f>
        <v>0</v>
      </c>
      <c r="J107" s="41">
        <f>J68-J69-J70-J71-J72-J73-J74-J75</f>
        <v>0</v>
      </c>
    </row>
    <row r="108" spans="3:10" ht="15" x14ac:dyDescent="0.25">
      <c r="C108" s="41">
        <f t="shared" ref="C108:H108" si="14">C76-C77-C78-C79-C80-C81</f>
        <v>0</v>
      </c>
      <c r="D108" s="41">
        <f t="shared" si="14"/>
        <v>-2.0861625671386719E-6</v>
      </c>
      <c r="E108" s="41">
        <f t="shared" si="14"/>
        <v>-2.0861625671386719E-6</v>
      </c>
      <c r="F108" s="41">
        <f t="shared" si="14"/>
        <v>-2.0861625671386719E-6</v>
      </c>
      <c r="G108" s="41">
        <f t="shared" si="14"/>
        <v>0</v>
      </c>
      <c r="H108" s="41">
        <f t="shared" si="14"/>
        <v>0</v>
      </c>
      <c r="I108" s="41">
        <f t="shared" ref="I108:J108" si="15">I76-I77-I78-I79-I80-I81</f>
        <v>-5.3644180297851563E-7</v>
      </c>
      <c r="J108" s="41">
        <f t="shared" si="15"/>
        <v>-5.3644180297851563E-7</v>
      </c>
    </row>
    <row r="109" spans="3:10" ht="15" x14ac:dyDescent="0.25">
      <c r="C109" s="41">
        <f t="shared" ref="C109:H109" si="16">C82-C83-C84-C85-C86</f>
        <v>-6.5192580223083496E-8</v>
      </c>
      <c r="D109" s="41">
        <f t="shared" si="16"/>
        <v>-6.5192580223083496E-8</v>
      </c>
      <c r="E109" s="41">
        <f t="shared" si="16"/>
        <v>-6.5192580223083496E-8</v>
      </c>
      <c r="F109" s="41">
        <f t="shared" si="16"/>
        <v>-6.5192580223083496E-8</v>
      </c>
      <c r="G109" s="41">
        <f t="shared" si="16"/>
        <v>-6.5192580223083496E-8</v>
      </c>
      <c r="H109" s="41">
        <f t="shared" si="16"/>
        <v>-6.5192580223083496E-8</v>
      </c>
      <c r="I109" s="41">
        <f t="shared" ref="I109:J109" si="17">I82-I83-I84-I85-I86</f>
        <v>-6.5192580223083496E-8</v>
      </c>
      <c r="J109" s="41">
        <f t="shared" si="17"/>
        <v>-6.5192580223083496E-8</v>
      </c>
    </row>
    <row r="110" spans="3:10" ht="15" x14ac:dyDescent="0.25">
      <c r="C110" s="41">
        <f t="shared" ref="C110:H110" si="18">C87-C88-C89</f>
        <v>0</v>
      </c>
      <c r="D110" s="41">
        <f t="shared" si="18"/>
        <v>0</v>
      </c>
      <c r="E110" s="41">
        <f t="shared" si="18"/>
        <v>0</v>
      </c>
      <c r="F110" s="41">
        <f t="shared" si="18"/>
        <v>0</v>
      </c>
      <c r="G110" s="41">
        <f t="shared" si="18"/>
        <v>0</v>
      </c>
      <c r="H110" s="41">
        <f t="shared" si="18"/>
        <v>0</v>
      </c>
      <c r="I110" s="41">
        <f t="shared" ref="I110:J110" si="19">I87-I88-I89</f>
        <v>0</v>
      </c>
      <c r="J110" s="41">
        <f t="shared" si="19"/>
        <v>0</v>
      </c>
    </row>
    <row r="111" spans="3:10" ht="15" x14ac:dyDescent="0.25">
      <c r="C111" s="41">
        <f t="shared" ref="C111:H111" si="20">C90-C91</f>
        <v>0</v>
      </c>
      <c r="D111" s="41">
        <f t="shared" si="20"/>
        <v>0</v>
      </c>
      <c r="E111" s="41">
        <f t="shared" si="20"/>
        <v>0</v>
      </c>
      <c r="F111" s="41">
        <f t="shared" si="20"/>
        <v>0</v>
      </c>
      <c r="G111" s="41">
        <f t="shared" si="20"/>
        <v>0</v>
      </c>
      <c r="H111" s="41">
        <f t="shared" si="20"/>
        <v>0</v>
      </c>
      <c r="I111" s="41">
        <f t="shared" ref="I111:J111" si="21">I90-I91</f>
        <v>0</v>
      </c>
      <c r="J111" s="41">
        <f t="shared" si="21"/>
        <v>0</v>
      </c>
    </row>
    <row r="112" spans="3:10" ht="15" x14ac:dyDescent="0.25">
      <c r="C112" s="41">
        <f t="shared" ref="C112:H112" si="22">C92-C93-C94-C95</f>
        <v>0</v>
      </c>
      <c r="D112" s="41">
        <f t="shared" si="22"/>
        <v>0</v>
      </c>
      <c r="E112" s="41">
        <f t="shared" si="22"/>
        <v>0</v>
      </c>
      <c r="F112" s="41">
        <f t="shared" si="22"/>
        <v>0</v>
      </c>
      <c r="G112" s="41">
        <f t="shared" si="22"/>
        <v>0</v>
      </c>
      <c r="H112" s="41">
        <f t="shared" si="22"/>
        <v>0</v>
      </c>
      <c r="I112" s="41">
        <f t="shared" ref="I112:J112" si="23">I92-I93-I94-I95</f>
        <v>0</v>
      </c>
      <c r="J112" s="41">
        <f t="shared" si="23"/>
        <v>0</v>
      </c>
    </row>
  </sheetData>
  <mergeCells count="2">
    <mergeCell ref="A1:J1"/>
    <mergeCell ref="A2:H2"/>
  </mergeCells>
  <pageMargins left="0" right="0" top="0.98425196850393704" bottom="0.59055118110236227" header="0" footer="0"/>
  <pageSetup paperSize="9" scale="5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13"/>
  <sheetViews>
    <sheetView zoomScale="80" zoomScaleNormal="80" workbookViewId="0">
      <pane xSplit="2" ySplit="4" topLeftCell="C86" activePane="bottomRight" state="frozen"/>
      <selection pane="topRight" activeCell="C1" sqref="C1"/>
      <selection pane="bottomLeft" activeCell="A6" sqref="A6"/>
      <selection pane="bottomRight" activeCell="B100" sqref="B100"/>
    </sheetView>
  </sheetViews>
  <sheetFormatPr defaultRowHeight="12.75" x14ac:dyDescent="0.2"/>
  <cols>
    <col min="1" max="1" width="44.5703125" customWidth="1"/>
    <col min="2" max="2" width="23.85546875" customWidth="1"/>
    <col min="3" max="3" width="21.140625" customWidth="1"/>
    <col min="4" max="4" width="21.28515625" customWidth="1"/>
    <col min="5" max="10" width="23.140625" customWidth="1"/>
    <col min="11" max="11" width="20.28515625" customWidth="1"/>
    <col min="12" max="12" width="24.28515625" customWidth="1"/>
    <col min="13" max="13" width="22.85546875" customWidth="1"/>
  </cols>
  <sheetData>
    <row r="1" spans="1:12" ht="28.5" customHeight="1" x14ac:dyDescent="0.2">
      <c r="A1" s="100"/>
      <c r="B1" s="100"/>
      <c r="C1" s="100"/>
      <c r="D1" s="100"/>
      <c r="E1" s="100"/>
      <c r="F1" s="100"/>
      <c r="G1" s="100"/>
      <c r="H1" s="100"/>
      <c r="I1" s="100"/>
      <c r="J1" s="100"/>
    </row>
    <row r="2" spans="1:12" ht="72" customHeight="1" x14ac:dyDescent="0.2">
      <c r="A2" s="101" t="s">
        <v>161</v>
      </c>
      <c r="B2" s="102"/>
      <c r="C2" s="102"/>
      <c r="D2" s="102"/>
      <c r="E2" s="102"/>
      <c r="F2" s="102"/>
      <c r="G2" s="102"/>
      <c r="H2" s="102"/>
      <c r="I2" s="17"/>
      <c r="J2" s="11"/>
    </row>
    <row r="3" spans="1:12" ht="15.75" x14ac:dyDescent="0.2">
      <c r="A3" s="3"/>
      <c r="B3" s="3"/>
      <c r="C3" s="3"/>
      <c r="D3" s="3"/>
      <c r="E3" s="3"/>
      <c r="F3" s="3"/>
      <c r="G3" s="3"/>
      <c r="H3" s="3"/>
      <c r="I3" s="3"/>
      <c r="J3" s="3"/>
    </row>
    <row r="4" spans="1:12" ht="78.75" x14ac:dyDescent="0.2">
      <c r="A4" s="6" t="s">
        <v>0</v>
      </c>
      <c r="B4" s="4" t="s">
        <v>1</v>
      </c>
      <c r="C4" s="49" t="s">
        <v>162</v>
      </c>
      <c r="D4" s="49" t="s">
        <v>163</v>
      </c>
      <c r="E4" s="49" t="s">
        <v>164</v>
      </c>
      <c r="F4" s="5" t="s">
        <v>165</v>
      </c>
      <c r="G4" s="5" t="s">
        <v>166</v>
      </c>
      <c r="H4" s="5" t="s">
        <v>167</v>
      </c>
      <c r="I4" s="5" t="s">
        <v>168</v>
      </c>
      <c r="J4" s="5" t="s">
        <v>169</v>
      </c>
      <c r="K4" s="5" t="s">
        <v>17</v>
      </c>
    </row>
    <row r="5" spans="1:12" ht="15.75" x14ac:dyDescent="0.2">
      <c r="A5" s="6"/>
      <c r="B5" s="19"/>
      <c r="C5" s="9"/>
      <c r="D5" s="20"/>
      <c r="E5" s="20"/>
      <c r="F5" s="21"/>
      <c r="G5" s="21"/>
      <c r="H5" s="21"/>
      <c r="I5" s="21"/>
      <c r="J5" s="21"/>
      <c r="K5" s="22"/>
    </row>
    <row r="6" spans="1:12" x14ac:dyDescent="0.2">
      <c r="A6" s="7" t="s">
        <v>10</v>
      </c>
      <c r="B6" s="12" t="s">
        <v>9</v>
      </c>
      <c r="C6" s="82">
        <v>46650670978.769997</v>
      </c>
      <c r="D6" s="86">
        <v>1748244620.4000015</v>
      </c>
      <c r="E6" s="86">
        <v>0</v>
      </c>
      <c r="F6" s="82">
        <v>0</v>
      </c>
      <c r="G6" s="82">
        <v>174852312.30000305</v>
      </c>
      <c r="H6" s="82">
        <v>0</v>
      </c>
      <c r="I6" s="82">
        <v>1351678658.6699982</v>
      </c>
      <c r="J6" s="82">
        <v>0</v>
      </c>
      <c r="K6" s="82">
        <v>49925446570.139999</v>
      </c>
    </row>
    <row r="7" spans="1:12" x14ac:dyDescent="0.2">
      <c r="A7" s="46" t="s">
        <v>139</v>
      </c>
      <c r="B7" s="52" t="s">
        <v>151</v>
      </c>
      <c r="C7" s="9">
        <v>23304082234.029999</v>
      </c>
      <c r="D7" s="86">
        <v>277191895.99000001</v>
      </c>
      <c r="E7" s="86">
        <v>0</v>
      </c>
      <c r="F7" s="82">
        <v>0</v>
      </c>
      <c r="G7" s="82">
        <v>0</v>
      </c>
      <c r="H7" s="82">
        <v>0</v>
      </c>
      <c r="I7" s="82">
        <v>-2003863800</v>
      </c>
      <c r="J7" s="82">
        <v>-211448613.31</v>
      </c>
      <c r="K7" s="82">
        <v>21365961716.709999</v>
      </c>
      <c r="L7" s="53"/>
    </row>
    <row r="8" spans="1:12" x14ac:dyDescent="0.2">
      <c r="A8" s="47" t="s">
        <v>140</v>
      </c>
      <c r="B8" s="51" t="s">
        <v>152</v>
      </c>
      <c r="C8" s="106">
        <v>5058052000</v>
      </c>
      <c r="D8" s="86">
        <v>0</v>
      </c>
      <c r="E8" s="86">
        <v>0</v>
      </c>
      <c r="F8" s="82">
        <v>0</v>
      </c>
      <c r="G8" s="82">
        <v>0</v>
      </c>
      <c r="H8" s="82">
        <v>0</v>
      </c>
      <c r="I8" s="82">
        <v>-1286336800</v>
      </c>
      <c r="J8" s="82">
        <v>0</v>
      </c>
      <c r="K8" s="82">
        <v>3771715200</v>
      </c>
      <c r="L8" s="54"/>
    </row>
    <row r="9" spans="1:12" x14ac:dyDescent="0.2">
      <c r="A9" s="47" t="s">
        <v>141</v>
      </c>
      <c r="B9" s="51" t="s">
        <v>153</v>
      </c>
      <c r="C9" s="106">
        <v>7764590000</v>
      </c>
      <c r="D9" s="86">
        <v>0</v>
      </c>
      <c r="E9" s="86">
        <v>0</v>
      </c>
      <c r="F9" s="82">
        <v>0</v>
      </c>
      <c r="G9" s="82">
        <v>0</v>
      </c>
      <c r="H9" s="82">
        <v>0</v>
      </c>
      <c r="I9" s="82">
        <v>-323424000</v>
      </c>
      <c r="J9" s="82">
        <v>0</v>
      </c>
      <c r="K9" s="82">
        <v>7441166000</v>
      </c>
      <c r="L9" s="54"/>
    </row>
    <row r="10" spans="1:12" ht="38.25" x14ac:dyDescent="0.2">
      <c r="A10" s="47" t="s">
        <v>142</v>
      </c>
      <c r="B10" s="51" t="s">
        <v>154</v>
      </c>
      <c r="C10" s="113">
        <v>4471518015.8199997</v>
      </c>
      <c r="D10" s="86">
        <v>277191895.99000001</v>
      </c>
      <c r="E10" s="86">
        <v>0</v>
      </c>
      <c r="F10" s="82">
        <v>0</v>
      </c>
      <c r="G10" s="82">
        <v>0</v>
      </c>
      <c r="H10" s="82">
        <v>0</v>
      </c>
      <c r="I10" s="82">
        <v>0</v>
      </c>
      <c r="J10" s="82">
        <v>-285776241.19999999</v>
      </c>
      <c r="K10" s="82">
        <v>4462933670.6099997</v>
      </c>
      <c r="L10" s="54"/>
    </row>
    <row r="11" spans="1:12" ht="25.5" x14ac:dyDescent="0.2">
      <c r="A11" s="47" t="s">
        <v>143</v>
      </c>
      <c r="B11" s="51" t="s">
        <v>155</v>
      </c>
      <c r="C11" s="113">
        <v>2655388000</v>
      </c>
      <c r="D11" s="86">
        <v>0</v>
      </c>
      <c r="E11" s="86">
        <v>0</v>
      </c>
      <c r="F11" s="82">
        <v>0</v>
      </c>
      <c r="G11" s="82">
        <v>0</v>
      </c>
      <c r="H11" s="82">
        <v>0</v>
      </c>
      <c r="I11" s="82">
        <v>-307766000</v>
      </c>
      <c r="J11" s="82">
        <v>0</v>
      </c>
      <c r="K11" s="82">
        <v>2347622000</v>
      </c>
      <c r="L11" s="54"/>
    </row>
    <row r="12" spans="1:12" x14ac:dyDescent="0.2">
      <c r="A12" s="47" t="s">
        <v>144</v>
      </c>
      <c r="B12" s="51" t="s">
        <v>156</v>
      </c>
      <c r="C12" s="106">
        <v>2087530000</v>
      </c>
      <c r="D12" s="86">
        <v>0</v>
      </c>
      <c r="E12" s="86">
        <v>0</v>
      </c>
      <c r="F12" s="82">
        <v>0</v>
      </c>
      <c r="G12" s="82">
        <v>0</v>
      </c>
      <c r="H12" s="82">
        <v>0</v>
      </c>
      <c r="I12" s="82">
        <v>-86337000</v>
      </c>
      <c r="J12" s="82">
        <v>0</v>
      </c>
      <c r="K12" s="82">
        <v>2001193000</v>
      </c>
      <c r="L12" s="54"/>
    </row>
    <row r="13" spans="1:12" x14ac:dyDescent="0.2">
      <c r="A13" s="47" t="s">
        <v>145</v>
      </c>
      <c r="B13" s="50" t="s">
        <v>157</v>
      </c>
      <c r="C13" s="106">
        <v>790146000</v>
      </c>
      <c r="D13" s="86">
        <v>0</v>
      </c>
      <c r="E13" s="86">
        <v>0</v>
      </c>
      <c r="F13" s="82">
        <v>0</v>
      </c>
      <c r="G13" s="82">
        <v>0</v>
      </c>
      <c r="H13" s="82">
        <v>0</v>
      </c>
      <c r="I13" s="82">
        <v>0</v>
      </c>
      <c r="J13" s="82">
        <v>0</v>
      </c>
      <c r="K13" s="82">
        <v>790146000</v>
      </c>
      <c r="L13" s="54"/>
    </row>
    <row r="14" spans="1:12" x14ac:dyDescent="0.2">
      <c r="A14" s="47" t="s">
        <v>146</v>
      </c>
      <c r="B14" s="50" t="s">
        <v>158</v>
      </c>
      <c r="C14" s="106">
        <v>1848000</v>
      </c>
      <c r="D14" s="86">
        <v>0</v>
      </c>
      <c r="E14" s="86">
        <v>0</v>
      </c>
      <c r="F14" s="82">
        <v>0</v>
      </c>
      <c r="G14" s="82">
        <v>0</v>
      </c>
      <c r="H14" s="82">
        <v>0</v>
      </c>
      <c r="I14" s="82">
        <v>0</v>
      </c>
      <c r="J14" s="82">
        <v>0</v>
      </c>
      <c r="K14" s="82">
        <v>1848000</v>
      </c>
      <c r="L14" s="54"/>
    </row>
    <row r="15" spans="1:12" x14ac:dyDescent="0.2">
      <c r="A15" s="47" t="s">
        <v>147</v>
      </c>
      <c r="B15" s="50" t="s">
        <v>159</v>
      </c>
      <c r="C15" s="106">
        <v>23000</v>
      </c>
      <c r="D15" s="86">
        <v>0</v>
      </c>
      <c r="E15" s="86">
        <v>0</v>
      </c>
      <c r="F15" s="82">
        <v>0</v>
      </c>
      <c r="G15" s="82">
        <v>0</v>
      </c>
      <c r="H15" s="82">
        <v>0</v>
      </c>
      <c r="I15" s="82">
        <v>0</v>
      </c>
      <c r="J15" s="82">
        <v>0</v>
      </c>
      <c r="K15" s="82">
        <v>23000</v>
      </c>
      <c r="L15" s="54"/>
    </row>
    <row r="16" spans="1:12" ht="38.25" x14ac:dyDescent="0.2">
      <c r="A16" s="47" t="s">
        <v>148</v>
      </c>
      <c r="B16" s="50" t="s">
        <v>160</v>
      </c>
      <c r="C16" s="113">
        <v>586000</v>
      </c>
      <c r="D16" s="86">
        <v>0</v>
      </c>
      <c r="E16" s="86">
        <v>0</v>
      </c>
      <c r="F16" s="82">
        <v>0</v>
      </c>
      <c r="G16" s="82">
        <v>0</v>
      </c>
      <c r="H16" s="82">
        <v>0</v>
      </c>
      <c r="I16" s="82">
        <v>0</v>
      </c>
      <c r="J16" s="82">
        <v>0</v>
      </c>
      <c r="K16" s="82">
        <v>586000</v>
      </c>
      <c r="L16" s="54"/>
    </row>
    <row r="17" spans="1:13" x14ac:dyDescent="0.2">
      <c r="A17" s="44" t="s">
        <v>149</v>
      </c>
      <c r="B17" s="45" t="s">
        <v>150</v>
      </c>
      <c r="C17" s="9">
        <v>474401218.20999998</v>
      </c>
      <c r="D17" s="86">
        <v>0</v>
      </c>
      <c r="E17" s="86">
        <v>0</v>
      </c>
      <c r="F17" s="82">
        <v>0</v>
      </c>
      <c r="G17" s="82">
        <v>0</v>
      </c>
      <c r="H17" s="82">
        <v>0</v>
      </c>
      <c r="I17" s="82">
        <v>0</v>
      </c>
      <c r="J17" s="82">
        <v>74327627.890000045</v>
      </c>
      <c r="K17" s="82">
        <v>548728846.10000002</v>
      </c>
      <c r="L17" s="48"/>
    </row>
    <row r="18" spans="1:13" x14ac:dyDescent="0.2">
      <c r="A18" s="7" t="s">
        <v>2</v>
      </c>
      <c r="B18" s="13" t="s">
        <v>11</v>
      </c>
      <c r="C18" s="80">
        <v>23346588744.740002</v>
      </c>
      <c r="D18" s="86">
        <v>1471052724.4099998</v>
      </c>
      <c r="E18" s="86">
        <v>0</v>
      </c>
      <c r="F18" s="82">
        <v>0</v>
      </c>
      <c r="G18" s="82">
        <v>174852312.29999924</v>
      </c>
      <c r="H18" s="82">
        <v>0</v>
      </c>
      <c r="I18" s="82">
        <v>3350789433.8699989</v>
      </c>
      <c r="J18" s="82">
        <v>216201638.11000061</v>
      </c>
      <c r="K18" s="82">
        <v>28559484853.43</v>
      </c>
      <c r="L18" s="1"/>
      <c r="M18" s="1"/>
    </row>
    <row r="19" spans="1:13" ht="39" customHeight="1" x14ac:dyDescent="0.2">
      <c r="A19" s="7" t="s">
        <v>3</v>
      </c>
      <c r="B19" s="14" t="s">
        <v>12</v>
      </c>
      <c r="C19" s="80">
        <v>23251898677.720001</v>
      </c>
      <c r="D19" s="87">
        <v>1459662900</v>
      </c>
      <c r="E19" s="87">
        <v>0</v>
      </c>
      <c r="F19" s="76">
        <v>0</v>
      </c>
      <c r="G19" s="76">
        <v>159148313</v>
      </c>
      <c r="H19" s="76">
        <v>0</v>
      </c>
      <c r="I19" s="76">
        <v>3350310434</v>
      </c>
      <c r="J19" s="76">
        <v>205047300</v>
      </c>
      <c r="K19" s="82">
        <v>28426067624.720001</v>
      </c>
      <c r="L19" s="1"/>
    </row>
    <row r="20" spans="1:13" ht="25.5" x14ac:dyDescent="0.2">
      <c r="A20" s="8" t="s">
        <v>4</v>
      </c>
      <c r="B20" s="15" t="s">
        <v>13</v>
      </c>
      <c r="C20" s="81">
        <v>13819850000</v>
      </c>
      <c r="D20" s="62">
        <v>0</v>
      </c>
      <c r="E20" s="62">
        <v>0</v>
      </c>
      <c r="F20" s="70">
        <v>0</v>
      </c>
      <c r="G20" s="70">
        <v>0</v>
      </c>
      <c r="H20" s="70">
        <v>0</v>
      </c>
      <c r="I20" s="70">
        <v>1142514000</v>
      </c>
      <c r="J20" s="70">
        <v>0</v>
      </c>
      <c r="K20" s="88">
        <v>14962364000</v>
      </c>
      <c r="L20" s="1"/>
    </row>
    <row r="21" spans="1:13" ht="28.5" customHeight="1" x14ac:dyDescent="0.2">
      <c r="A21" s="8" t="s">
        <v>5</v>
      </c>
      <c r="B21" s="15" t="s">
        <v>14</v>
      </c>
      <c r="C21" s="81">
        <v>4818981500</v>
      </c>
      <c r="D21" s="62">
        <v>869662900</v>
      </c>
      <c r="E21" s="62">
        <v>0</v>
      </c>
      <c r="F21" s="70">
        <v>0</v>
      </c>
      <c r="G21" s="70">
        <v>42928600</v>
      </c>
      <c r="H21" s="70">
        <v>0</v>
      </c>
      <c r="I21" s="70">
        <v>747742034</v>
      </c>
      <c r="J21" s="70">
        <v>205047300</v>
      </c>
      <c r="K21" s="88">
        <v>6684362334</v>
      </c>
      <c r="L21" s="1"/>
    </row>
    <row r="22" spans="1:13" ht="27.75" customHeight="1" x14ac:dyDescent="0.2">
      <c r="A22" s="8" t="s">
        <v>6</v>
      </c>
      <c r="B22" s="15" t="s">
        <v>15</v>
      </c>
      <c r="C22" s="81">
        <v>3198377500</v>
      </c>
      <c r="D22" s="62">
        <v>0</v>
      </c>
      <c r="E22" s="62">
        <v>0</v>
      </c>
      <c r="F22" s="70">
        <v>0</v>
      </c>
      <c r="G22" s="70">
        <v>0</v>
      </c>
      <c r="H22" s="70">
        <v>0</v>
      </c>
      <c r="I22" s="70">
        <v>-255545600</v>
      </c>
      <c r="J22" s="70">
        <v>0</v>
      </c>
      <c r="K22" s="70">
        <v>2942831900</v>
      </c>
      <c r="L22" s="1"/>
    </row>
    <row r="23" spans="1:13" ht="15.75" customHeight="1" x14ac:dyDescent="0.2">
      <c r="A23" s="8" t="s">
        <v>7</v>
      </c>
      <c r="B23" s="15" t="s">
        <v>16</v>
      </c>
      <c r="C23" s="81">
        <v>1414689677.72</v>
      </c>
      <c r="D23" s="62">
        <v>590000000</v>
      </c>
      <c r="E23" s="62">
        <v>0</v>
      </c>
      <c r="F23" s="70">
        <v>0</v>
      </c>
      <c r="G23" s="70">
        <v>116219713</v>
      </c>
      <c r="H23" s="70">
        <v>0</v>
      </c>
      <c r="I23" s="70">
        <v>1715599999.9999998</v>
      </c>
      <c r="J23" s="70">
        <v>0</v>
      </c>
      <c r="K23" s="88">
        <v>3836509390.7199998</v>
      </c>
      <c r="L23" s="1"/>
    </row>
    <row r="24" spans="1:13" ht="18" customHeight="1" x14ac:dyDescent="0.2">
      <c r="A24" s="7" t="s">
        <v>8</v>
      </c>
      <c r="B24" s="16" t="s">
        <v>9</v>
      </c>
      <c r="C24" s="80">
        <v>94690067.020000458</v>
      </c>
      <c r="D24" s="86">
        <v>11389824.409999847</v>
      </c>
      <c r="E24" s="63">
        <v>0</v>
      </c>
      <c r="F24" s="71">
        <v>0</v>
      </c>
      <c r="G24" s="71">
        <v>15703999.299999237</v>
      </c>
      <c r="H24" s="71">
        <v>0</v>
      </c>
      <c r="I24" s="71">
        <v>478999.86999893188</v>
      </c>
      <c r="J24" s="71">
        <v>11154338.11000061</v>
      </c>
      <c r="K24" s="82">
        <v>133417228.70999908</v>
      </c>
      <c r="L24" s="1"/>
    </row>
    <row r="25" spans="1:13" ht="17.25" customHeight="1" x14ac:dyDescent="0.2">
      <c r="A25" s="7" t="s">
        <v>138</v>
      </c>
      <c r="B25" s="16" t="s">
        <v>9</v>
      </c>
      <c r="C25" s="82">
        <v>45274631934.120003</v>
      </c>
      <c r="D25" s="82">
        <v>3436850742</v>
      </c>
      <c r="E25" s="82">
        <v>1000000000</v>
      </c>
      <c r="F25" s="82">
        <v>35000000</v>
      </c>
      <c r="G25" s="82">
        <v>213016263.47999573</v>
      </c>
      <c r="H25" s="82">
        <v>0</v>
      </c>
      <c r="I25" s="82">
        <v>2162829906.9800034</v>
      </c>
      <c r="J25" s="82">
        <v>4753024.7999954224</v>
      </c>
      <c r="K25" s="82">
        <v>52127081871.379997</v>
      </c>
      <c r="L25" s="1"/>
    </row>
    <row r="26" spans="1:13" ht="15.75" x14ac:dyDescent="0.2">
      <c r="A26" s="24" t="s">
        <v>18</v>
      </c>
      <c r="B26" s="28" t="s">
        <v>86</v>
      </c>
      <c r="C26" s="83">
        <v>1552769208.9200001</v>
      </c>
      <c r="D26" s="83">
        <v>118157588.53999996</v>
      </c>
      <c r="E26" s="76">
        <v>1000000000</v>
      </c>
      <c r="F26" s="76">
        <v>0</v>
      </c>
      <c r="G26" s="76">
        <v>5074339.2300000191</v>
      </c>
      <c r="H26" s="76">
        <v>0</v>
      </c>
      <c r="I26" s="76">
        <v>-268004620.74000025</v>
      </c>
      <c r="J26" s="76">
        <v>-94697311.419999599</v>
      </c>
      <c r="K26" s="82">
        <v>2313299204.5300002</v>
      </c>
      <c r="L26" s="1"/>
    </row>
    <row r="27" spans="1:13" ht="39" customHeight="1" x14ac:dyDescent="0.2">
      <c r="A27" s="23" t="s">
        <v>19</v>
      </c>
      <c r="B27" s="29" t="s">
        <v>87</v>
      </c>
      <c r="C27" s="84">
        <v>1924124.11</v>
      </c>
      <c r="D27" s="84">
        <v>0</v>
      </c>
      <c r="E27" s="70">
        <v>0</v>
      </c>
      <c r="F27" s="70">
        <v>0</v>
      </c>
      <c r="G27" s="70">
        <v>0</v>
      </c>
      <c r="H27" s="70">
        <v>0</v>
      </c>
      <c r="I27" s="70">
        <v>0</v>
      </c>
      <c r="J27" s="70">
        <v>0</v>
      </c>
      <c r="K27" s="88">
        <v>1924124.11</v>
      </c>
      <c r="L27" s="1"/>
    </row>
    <row r="28" spans="1:13" ht="54.75" customHeight="1" x14ac:dyDescent="0.2">
      <c r="A28" s="23" t="s">
        <v>20</v>
      </c>
      <c r="B28" s="29" t="s">
        <v>88</v>
      </c>
      <c r="C28" s="84">
        <v>149211157.43000001</v>
      </c>
      <c r="D28" s="84">
        <v>0</v>
      </c>
      <c r="E28" s="70">
        <v>0</v>
      </c>
      <c r="F28" s="70">
        <v>0</v>
      </c>
      <c r="G28" s="70">
        <v>0</v>
      </c>
      <c r="H28" s="70">
        <v>0</v>
      </c>
      <c r="I28" s="70">
        <v>-227450</v>
      </c>
      <c r="J28" s="70">
        <v>-639690</v>
      </c>
      <c r="K28" s="88">
        <v>148344017.43000001</v>
      </c>
      <c r="L28" s="1"/>
    </row>
    <row r="29" spans="1:13" ht="54" customHeight="1" x14ac:dyDescent="0.2">
      <c r="A29" s="23" t="s">
        <v>21</v>
      </c>
      <c r="B29" s="29" t="s">
        <v>89</v>
      </c>
      <c r="C29" s="84">
        <v>192527806.74000001</v>
      </c>
      <c r="D29" s="84">
        <v>10742721.909999996</v>
      </c>
      <c r="E29" s="70">
        <v>0</v>
      </c>
      <c r="F29" s="70">
        <v>0</v>
      </c>
      <c r="G29" s="70">
        <v>600615.22999998927</v>
      </c>
      <c r="H29" s="70">
        <v>0</v>
      </c>
      <c r="I29" s="70">
        <v>281592.50999999046</v>
      </c>
      <c r="J29" s="70">
        <v>0</v>
      </c>
      <c r="K29" s="88">
        <v>204152736.38999999</v>
      </c>
      <c r="L29" s="1"/>
    </row>
    <row r="30" spans="1:13" ht="15.75" x14ac:dyDescent="0.2">
      <c r="A30" s="23" t="s">
        <v>22</v>
      </c>
      <c r="B30" s="29" t="s">
        <v>90</v>
      </c>
      <c r="C30" s="84">
        <v>83938114.540000007</v>
      </c>
      <c r="D30" s="84">
        <v>0</v>
      </c>
      <c r="E30" s="70">
        <v>0</v>
      </c>
      <c r="F30" s="70">
        <v>0</v>
      </c>
      <c r="G30" s="70">
        <v>0</v>
      </c>
      <c r="H30" s="70">
        <v>0</v>
      </c>
      <c r="I30" s="70">
        <v>0</v>
      </c>
      <c r="J30" s="70">
        <v>0</v>
      </c>
      <c r="K30" s="88">
        <v>83938114.540000007</v>
      </c>
      <c r="L30" s="1"/>
    </row>
    <row r="31" spans="1:13" ht="38.25" x14ac:dyDescent="0.2">
      <c r="A31" s="23" t="s">
        <v>23</v>
      </c>
      <c r="B31" s="29" t="s">
        <v>91</v>
      </c>
      <c r="C31" s="84">
        <v>109975465.06999999</v>
      </c>
      <c r="D31" s="84">
        <v>999821.8900000006</v>
      </c>
      <c r="E31" s="70">
        <v>0</v>
      </c>
      <c r="F31" s="70">
        <v>0</v>
      </c>
      <c r="G31" s="70">
        <v>0</v>
      </c>
      <c r="H31" s="70">
        <v>0</v>
      </c>
      <c r="I31" s="70">
        <v>0</v>
      </c>
      <c r="J31" s="70">
        <v>-70234.79999999702</v>
      </c>
      <c r="K31" s="88">
        <v>110905052.16</v>
      </c>
      <c r="L31" s="1"/>
    </row>
    <row r="32" spans="1:13" ht="25.5" x14ac:dyDescent="0.2">
      <c r="A32" s="23" t="s">
        <v>24</v>
      </c>
      <c r="B32" s="29" t="s">
        <v>92</v>
      </c>
      <c r="C32" s="84">
        <v>21655819.870000001</v>
      </c>
      <c r="D32" s="84">
        <v>10087040</v>
      </c>
      <c r="E32" s="70">
        <v>0</v>
      </c>
      <c r="F32" s="70">
        <v>0</v>
      </c>
      <c r="G32" s="70">
        <v>1355724</v>
      </c>
      <c r="H32" s="70">
        <v>0</v>
      </c>
      <c r="I32" s="70">
        <v>-251621.19999999925</v>
      </c>
      <c r="J32" s="70">
        <v>0</v>
      </c>
      <c r="K32" s="88">
        <v>32846962.670000002</v>
      </c>
      <c r="L32" s="1"/>
    </row>
    <row r="33" spans="1:12" ht="15.75" x14ac:dyDescent="0.2">
      <c r="A33" s="23" t="s">
        <v>25</v>
      </c>
      <c r="B33" s="29" t="s">
        <v>93</v>
      </c>
      <c r="C33" s="84">
        <v>150000000</v>
      </c>
      <c r="D33" s="84">
        <v>150000000</v>
      </c>
      <c r="E33" s="70">
        <v>1000000000</v>
      </c>
      <c r="F33" s="70">
        <v>0</v>
      </c>
      <c r="G33" s="70">
        <v>0</v>
      </c>
      <c r="H33" s="70">
        <v>0</v>
      </c>
      <c r="I33" s="70">
        <v>-265700921.65999997</v>
      </c>
      <c r="J33" s="70">
        <v>-90006630.800000072</v>
      </c>
      <c r="K33" s="88">
        <v>944292447.53999996</v>
      </c>
      <c r="L33" s="1"/>
    </row>
    <row r="34" spans="1:12" ht="15.75" x14ac:dyDescent="0.2">
      <c r="A34" s="23" t="s">
        <v>26</v>
      </c>
      <c r="B34" s="29" t="s">
        <v>94</v>
      </c>
      <c r="C34" s="84">
        <v>843536721.15999997</v>
      </c>
      <c r="D34" s="84">
        <v>-53671995.25999999</v>
      </c>
      <c r="E34" s="70">
        <v>0</v>
      </c>
      <c r="F34" s="70">
        <v>0</v>
      </c>
      <c r="G34" s="70">
        <v>3118000</v>
      </c>
      <c r="H34" s="70">
        <v>0</v>
      </c>
      <c r="I34" s="70">
        <v>-2106220.3899999857</v>
      </c>
      <c r="J34" s="70">
        <v>-3980755.8199999332</v>
      </c>
      <c r="K34" s="88">
        <v>786895749.69000006</v>
      </c>
      <c r="L34" s="1"/>
    </row>
    <row r="35" spans="1:12" ht="15.75" x14ac:dyDescent="0.2">
      <c r="A35" s="24" t="s">
        <v>27</v>
      </c>
      <c r="B35" s="28" t="s">
        <v>95</v>
      </c>
      <c r="C35" s="83">
        <v>15179700</v>
      </c>
      <c r="D35" s="83">
        <v>0</v>
      </c>
      <c r="E35" s="76">
        <v>0</v>
      </c>
      <c r="F35" s="76">
        <v>0</v>
      </c>
      <c r="G35" s="76">
        <v>0</v>
      </c>
      <c r="H35" s="76">
        <v>0</v>
      </c>
      <c r="I35" s="76">
        <v>1731600</v>
      </c>
      <c r="J35" s="76">
        <v>0</v>
      </c>
      <c r="K35" s="82">
        <v>16911300</v>
      </c>
      <c r="L35" s="1"/>
    </row>
    <row r="36" spans="1:12" ht="15.75" x14ac:dyDescent="0.2">
      <c r="A36" s="23" t="s">
        <v>28</v>
      </c>
      <c r="B36" s="29" t="s">
        <v>96</v>
      </c>
      <c r="C36" s="84">
        <v>15179700</v>
      </c>
      <c r="D36" s="84">
        <v>0</v>
      </c>
      <c r="E36" s="70">
        <v>0</v>
      </c>
      <c r="F36" s="70">
        <v>0</v>
      </c>
      <c r="G36" s="70">
        <v>0</v>
      </c>
      <c r="H36" s="70">
        <v>0</v>
      </c>
      <c r="I36" s="70">
        <v>1731600</v>
      </c>
      <c r="J36" s="70">
        <v>0</v>
      </c>
      <c r="K36" s="88">
        <v>16911300</v>
      </c>
      <c r="L36" s="1"/>
    </row>
    <row r="37" spans="1:12" ht="25.5" x14ac:dyDescent="0.2">
      <c r="A37" s="24" t="s">
        <v>29</v>
      </c>
      <c r="B37" s="28" t="s">
        <v>97</v>
      </c>
      <c r="C37" s="83">
        <v>346856985.31</v>
      </c>
      <c r="D37" s="83">
        <v>47366487.560000002</v>
      </c>
      <c r="E37" s="76">
        <v>0</v>
      </c>
      <c r="F37" s="76">
        <v>0</v>
      </c>
      <c r="G37" s="76">
        <v>3771655.3600000143</v>
      </c>
      <c r="H37" s="76">
        <v>0</v>
      </c>
      <c r="I37" s="76">
        <v>0</v>
      </c>
      <c r="J37" s="76">
        <v>0</v>
      </c>
      <c r="K37" s="82">
        <v>397995128.23000002</v>
      </c>
      <c r="L37" s="1"/>
    </row>
    <row r="38" spans="1:12" ht="15.75" x14ac:dyDescent="0.2">
      <c r="A38" s="23" t="s">
        <v>30</v>
      </c>
      <c r="B38" s="29" t="s">
        <v>98</v>
      </c>
      <c r="C38" s="84">
        <v>81043800</v>
      </c>
      <c r="D38" s="84">
        <v>0</v>
      </c>
      <c r="E38" s="70">
        <v>0</v>
      </c>
      <c r="F38" s="70">
        <v>0</v>
      </c>
      <c r="G38" s="70">
        <v>0</v>
      </c>
      <c r="H38" s="70">
        <v>0</v>
      </c>
      <c r="I38" s="70">
        <v>0</v>
      </c>
      <c r="J38" s="70">
        <v>0</v>
      </c>
      <c r="K38" s="88">
        <v>81043800</v>
      </c>
      <c r="L38" s="1"/>
    </row>
    <row r="39" spans="1:12" ht="38.25" x14ac:dyDescent="0.2">
      <c r="A39" s="23" t="s">
        <v>31</v>
      </c>
      <c r="B39" s="29" t="s">
        <v>99</v>
      </c>
      <c r="C39" s="84">
        <v>130556359.09</v>
      </c>
      <c r="D39" s="84">
        <v>11602340.639999986</v>
      </c>
      <c r="E39" s="70">
        <v>0</v>
      </c>
      <c r="F39" s="70">
        <v>0</v>
      </c>
      <c r="G39" s="70">
        <v>3771655.3600000143</v>
      </c>
      <c r="H39" s="70">
        <v>0</v>
      </c>
      <c r="I39" s="70">
        <v>11873.75</v>
      </c>
      <c r="J39" s="70">
        <v>55924.840000003576</v>
      </c>
      <c r="K39" s="88">
        <v>145998153.68000001</v>
      </c>
      <c r="L39" s="1"/>
    </row>
    <row r="40" spans="1:12" ht="15.75" x14ac:dyDescent="0.2">
      <c r="A40" s="23" t="s">
        <v>32</v>
      </c>
      <c r="B40" s="29" t="s">
        <v>100</v>
      </c>
      <c r="C40" s="84">
        <v>135256826.22</v>
      </c>
      <c r="D40" s="84">
        <v>35764146.919999987</v>
      </c>
      <c r="E40" s="70">
        <v>0</v>
      </c>
      <c r="F40" s="70">
        <v>0</v>
      </c>
      <c r="G40" s="70">
        <v>0</v>
      </c>
      <c r="H40" s="70">
        <v>0</v>
      </c>
      <c r="I40" s="70">
        <v>-11873.75</v>
      </c>
      <c r="J40" s="70">
        <v>-55924.839999973774</v>
      </c>
      <c r="K40" s="88">
        <v>170953174.55000001</v>
      </c>
      <c r="L40" s="1"/>
    </row>
    <row r="41" spans="1:12" ht="15.75" x14ac:dyDescent="0.2">
      <c r="A41" s="24" t="s">
        <v>33</v>
      </c>
      <c r="B41" s="28" t="s">
        <v>101</v>
      </c>
      <c r="C41" s="83">
        <v>7105128810.4099998</v>
      </c>
      <c r="D41" s="83">
        <v>1678918298.3800011</v>
      </c>
      <c r="E41" s="76">
        <v>0</v>
      </c>
      <c r="F41" s="76">
        <v>0</v>
      </c>
      <c r="G41" s="76">
        <v>17371956.719999313</v>
      </c>
      <c r="H41" s="76">
        <v>0</v>
      </c>
      <c r="I41" s="76">
        <v>1724618377</v>
      </c>
      <c r="J41" s="76">
        <v>-216747622.87000084</v>
      </c>
      <c r="K41" s="82">
        <v>10309289819.639999</v>
      </c>
      <c r="L41" s="1"/>
    </row>
    <row r="42" spans="1:12" ht="15.75" x14ac:dyDescent="0.2">
      <c r="A42" s="23" t="s">
        <v>34</v>
      </c>
      <c r="B42" s="29" t="s">
        <v>102</v>
      </c>
      <c r="C42" s="84">
        <v>306777038.61000001</v>
      </c>
      <c r="D42" s="84">
        <v>0</v>
      </c>
      <c r="E42" s="70">
        <v>0</v>
      </c>
      <c r="F42" s="70">
        <v>0</v>
      </c>
      <c r="G42" s="70">
        <v>0</v>
      </c>
      <c r="H42" s="70">
        <v>0</v>
      </c>
      <c r="I42" s="70">
        <v>0</v>
      </c>
      <c r="J42" s="70">
        <v>-495068.30000001192</v>
      </c>
      <c r="K42" s="88">
        <v>306281970.31</v>
      </c>
      <c r="L42" s="1"/>
    </row>
    <row r="43" spans="1:12" ht="15.75" x14ac:dyDescent="0.2">
      <c r="A43" s="23" t="s">
        <v>35</v>
      </c>
      <c r="B43" s="29" t="s">
        <v>103</v>
      </c>
      <c r="C43" s="84">
        <v>733872057.72000003</v>
      </c>
      <c r="D43" s="84">
        <v>-2846673.5400000811</v>
      </c>
      <c r="E43" s="70">
        <v>0</v>
      </c>
      <c r="F43" s="70">
        <v>0</v>
      </c>
      <c r="G43" s="70">
        <v>9208596</v>
      </c>
      <c r="H43" s="70">
        <v>0</v>
      </c>
      <c r="I43" s="70">
        <v>6285000</v>
      </c>
      <c r="J43" s="70">
        <v>0</v>
      </c>
      <c r="K43" s="88">
        <v>746518980.17999995</v>
      </c>
      <c r="L43" s="1"/>
    </row>
    <row r="44" spans="1:12" ht="15.75" x14ac:dyDescent="0.2">
      <c r="A44" s="23" t="s">
        <v>36</v>
      </c>
      <c r="B44" s="29" t="s">
        <v>104</v>
      </c>
      <c r="C44" s="84">
        <v>398997437.42000002</v>
      </c>
      <c r="D44" s="84">
        <v>0</v>
      </c>
      <c r="E44" s="70">
        <v>0</v>
      </c>
      <c r="F44" s="70">
        <v>0</v>
      </c>
      <c r="G44" s="70">
        <v>0</v>
      </c>
      <c r="H44" s="70">
        <v>0</v>
      </c>
      <c r="I44" s="70">
        <v>-300000</v>
      </c>
      <c r="J44" s="70">
        <v>-15676664.670000017</v>
      </c>
      <c r="K44" s="88">
        <v>383020772.75</v>
      </c>
      <c r="L44" s="1"/>
    </row>
    <row r="45" spans="1:12" ht="15.75" x14ac:dyDescent="0.2">
      <c r="A45" s="23" t="s">
        <v>37</v>
      </c>
      <c r="B45" s="29" t="s">
        <v>105</v>
      </c>
      <c r="C45" s="84">
        <v>218197002.99000001</v>
      </c>
      <c r="D45" s="84">
        <v>0</v>
      </c>
      <c r="E45" s="70">
        <v>0</v>
      </c>
      <c r="F45" s="70">
        <v>0</v>
      </c>
      <c r="G45" s="70">
        <v>0</v>
      </c>
      <c r="H45" s="70">
        <v>0</v>
      </c>
      <c r="I45" s="70">
        <v>0</v>
      </c>
      <c r="J45" s="70">
        <v>-281614.70000001788</v>
      </c>
      <c r="K45" s="88">
        <v>217915388.28999999</v>
      </c>
      <c r="L45" s="1"/>
    </row>
    <row r="46" spans="1:12" ht="15.75" x14ac:dyDescent="0.2">
      <c r="A46" s="23" t="s">
        <v>38</v>
      </c>
      <c r="B46" s="29" t="s">
        <v>106</v>
      </c>
      <c r="C46" s="84">
        <v>270814802.66000003</v>
      </c>
      <c r="D46" s="84">
        <v>8015601.6199999452</v>
      </c>
      <c r="E46" s="70">
        <v>0</v>
      </c>
      <c r="F46" s="70">
        <v>0</v>
      </c>
      <c r="G46" s="70">
        <v>163360.72000002861</v>
      </c>
      <c r="H46" s="70">
        <v>0</v>
      </c>
      <c r="I46" s="70">
        <v>8406243</v>
      </c>
      <c r="J46" s="70">
        <v>0</v>
      </c>
      <c r="K46" s="88">
        <v>287400008</v>
      </c>
      <c r="L46" s="1"/>
    </row>
    <row r="47" spans="1:12" ht="15.75" x14ac:dyDescent="0.2">
      <c r="A47" s="23" t="s">
        <v>39</v>
      </c>
      <c r="B47" s="29" t="s">
        <v>107</v>
      </c>
      <c r="C47" s="84">
        <v>4769187430.1000004</v>
      </c>
      <c r="D47" s="84">
        <v>1657549330.2999992</v>
      </c>
      <c r="E47" s="70">
        <v>0</v>
      </c>
      <c r="F47" s="70">
        <v>0</v>
      </c>
      <c r="G47" s="70">
        <v>0</v>
      </c>
      <c r="H47" s="70">
        <v>0</v>
      </c>
      <c r="I47" s="70">
        <v>1711245634</v>
      </c>
      <c r="J47" s="70">
        <v>-200294275.19999981</v>
      </c>
      <c r="K47" s="88">
        <v>7937688119.1999998</v>
      </c>
      <c r="L47" s="1"/>
    </row>
    <row r="48" spans="1:12" ht="25.5" x14ac:dyDescent="0.2">
      <c r="A48" s="23" t="s">
        <v>40</v>
      </c>
      <c r="B48" s="29" t="s">
        <v>108</v>
      </c>
      <c r="C48" s="84">
        <v>407283040.91000003</v>
      </c>
      <c r="D48" s="84">
        <v>16200040</v>
      </c>
      <c r="E48" s="70">
        <v>0</v>
      </c>
      <c r="F48" s="70">
        <v>0</v>
      </c>
      <c r="G48" s="70">
        <v>8000000</v>
      </c>
      <c r="H48" s="70">
        <v>0</v>
      </c>
      <c r="I48" s="70">
        <v>-1018500</v>
      </c>
      <c r="J48" s="70">
        <v>0</v>
      </c>
      <c r="K48" s="88">
        <v>430464580.91000003</v>
      </c>
      <c r="L48" s="1"/>
    </row>
    <row r="49" spans="1:12" x14ac:dyDescent="0.2">
      <c r="A49" s="24" t="s">
        <v>41</v>
      </c>
      <c r="B49" s="30" t="s">
        <v>109</v>
      </c>
      <c r="C49" s="83">
        <v>1874359452.8399999</v>
      </c>
      <c r="D49" s="83">
        <v>160649205.98000002</v>
      </c>
      <c r="E49" s="76">
        <v>0</v>
      </c>
      <c r="F49" s="76">
        <v>17770000</v>
      </c>
      <c r="G49" s="76">
        <v>55862044.299999952</v>
      </c>
      <c r="H49" s="76">
        <v>0</v>
      </c>
      <c r="I49" s="76">
        <v>1288649.870000124</v>
      </c>
      <c r="J49" s="76">
        <v>0</v>
      </c>
      <c r="K49" s="82">
        <v>2109929352.99</v>
      </c>
      <c r="L49" s="1"/>
    </row>
    <row r="50" spans="1:12" x14ac:dyDescent="0.2">
      <c r="A50" s="36" t="s">
        <v>110</v>
      </c>
      <c r="B50" s="37" t="s">
        <v>111</v>
      </c>
      <c r="C50" s="84">
        <v>82536151.540000007</v>
      </c>
      <c r="D50" s="84">
        <v>15333220.329999998</v>
      </c>
      <c r="E50" s="89">
        <v>0</v>
      </c>
      <c r="F50" s="70">
        <v>17770000</v>
      </c>
      <c r="G50" s="70">
        <v>23842872.319999993</v>
      </c>
      <c r="H50" s="70">
        <v>0</v>
      </c>
      <c r="I50" s="70">
        <v>478999.87000000477</v>
      </c>
      <c r="J50" s="70">
        <v>0</v>
      </c>
      <c r="K50" s="88">
        <v>139961244.06</v>
      </c>
      <c r="L50" s="1"/>
    </row>
    <row r="51" spans="1:12" ht="15.75" x14ac:dyDescent="0.2">
      <c r="A51" s="23" t="s">
        <v>42</v>
      </c>
      <c r="B51" s="29" t="s">
        <v>112</v>
      </c>
      <c r="C51" s="84">
        <v>1309102674.78</v>
      </c>
      <c r="D51" s="84">
        <v>19074885.289999962</v>
      </c>
      <c r="E51" s="70">
        <v>0</v>
      </c>
      <c r="F51" s="70">
        <v>0</v>
      </c>
      <c r="G51" s="70">
        <v>-868058.01999998093</v>
      </c>
      <c r="H51" s="70">
        <v>0</v>
      </c>
      <c r="I51" s="70">
        <v>252000</v>
      </c>
      <c r="J51" s="70">
        <v>0</v>
      </c>
      <c r="K51" s="88">
        <v>1327561502.05</v>
      </c>
      <c r="L51" s="1"/>
    </row>
    <row r="52" spans="1:12" ht="15.75" x14ac:dyDescent="0.2">
      <c r="A52" s="23" t="s">
        <v>43</v>
      </c>
      <c r="B52" s="29" t="s">
        <v>113</v>
      </c>
      <c r="C52" s="84">
        <v>371439262.30000001</v>
      </c>
      <c r="D52" s="84">
        <v>125588564.51999998</v>
      </c>
      <c r="E52" s="70">
        <v>0</v>
      </c>
      <c r="F52" s="70">
        <v>0</v>
      </c>
      <c r="G52" s="70">
        <v>-2475000</v>
      </c>
      <c r="H52" s="70">
        <v>0</v>
      </c>
      <c r="I52" s="70">
        <v>557650</v>
      </c>
      <c r="J52" s="70">
        <v>0</v>
      </c>
      <c r="K52" s="88">
        <v>495110476.81999999</v>
      </c>
      <c r="L52" s="1"/>
    </row>
    <row r="53" spans="1:12" ht="25.5" x14ac:dyDescent="0.2">
      <c r="A53" s="23" t="s">
        <v>44</v>
      </c>
      <c r="B53" s="29" t="s">
        <v>114</v>
      </c>
      <c r="C53" s="84">
        <v>111281364.22</v>
      </c>
      <c r="D53" s="84">
        <v>652535.84000000358</v>
      </c>
      <c r="E53" s="70">
        <v>0</v>
      </c>
      <c r="F53" s="70">
        <v>0</v>
      </c>
      <c r="G53" s="70">
        <v>35362230</v>
      </c>
      <c r="H53" s="70">
        <v>0</v>
      </c>
      <c r="I53" s="70">
        <v>0</v>
      </c>
      <c r="J53" s="70">
        <v>0</v>
      </c>
      <c r="K53" s="88">
        <v>147296130.06</v>
      </c>
      <c r="L53" s="1"/>
    </row>
    <row r="54" spans="1:12" ht="15.75" x14ac:dyDescent="0.2">
      <c r="A54" s="24" t="s">
        <v>45</v>
      </c>
      <c r="B54" s="28" t="s">
        <v>115</v>
      </c>
      <c r="C54" s="83">
        <v>22017375.609999999</v>
      </c>
      <c r="D54" s="83">
        <v>8000000</v>
      </c>
      <c r="E54" s="76">
        <v>0</v>
      </c>
      <c r="F54" s="76">
        <v>0</v>
      </c>
      <c r="G54" s="76">
        <v>0</v>
      </c>
      <c r="H54" s="76">
        <v>0</v>
      </c>
      <c r="I54" s="76">
        <v>-557650</v>
      </c>
      <c r="J54" s="76">
        <v>-2672341.2599999979</v>
      </c>
      <c r="K54" s="82">
        <v>26787384.350000001</v>
      </c>
      <c r="L54" s="1"/>
    </row>
    <row r="55" spans="1:12" ht="15.75" x14ac:dyDescent="0.2">
      <c r="A55" s="23" t="s">
        <v>46</v>
      </c>
      <c r="B55" s="29" t="s">
        <v>116</v>
      </c>
      <c r="C55" s="84">
        <v>0</v>
      </c>
      <c r="D55" s="84">
        <v>0</v>
      </c>
      <c r="E55" s="70">
        <v>0</v>
      </c>
      <c r="F55" s="70">
        <v>0</v>
      </c>
      <c r="G55" s="70">
        <v>0</v>
      </c>
      <c r="H55" s="70">
        <v>0</v>
      </c>
      <c r="I55" s="70">
        <v>0</v>
      </c>
      <c r="J55" s="70">
        <v>0</v>
      </c>
      <c r="K55" s="90">
        <v>0</v>
      </c>
      <c r="L55" s="1"/>
    </row>
    <row r="56" spans="1:12" ht="25.5" x14ac:dyDescent="0.2">
      <c r="A56" s="36" t="s">
        <v>47</v>
      </c>
      <c r="B56" s="43" t="s">
        <v>117</v>
      </c>
      <c r="C56" s="84">
        <v>12018675.609999999</v>
      </c>
      <c r="D56" s="84">
        <v>8000000</v>
      </c>
      <c r="E56" s="91">
        <v>0</v>
      </c>
      <c r="F56" s="91">
        <v>0</v>
      </c>
      <c r="G56" s="91">
        <v>0</v>
      </c>
      <c r="H56" s="91">
        <v>0</v>
      </c>
      <c r="I56" s="91">
        <v>-557650</v>
      </c>
      <c r="J56" s="91">
        <v>-2672341.2599999979</v>
      </c>
      <c r="K56" s="90">
        <v>16788684.350000001</v>
      </c>
      <c r="L56" s="1"/>
    </row>
    <row r="57" spans="1:12" ht="25.5" x14ac:dyDescent="0.2">
      <c r="A57" s="23" t="s">
        <v>48</v>
      </c>
      <c r="B57" s="29" t="s">
        <v>118</v>
      </c>
      <c r="C57" s="84">
        <v>9998700</v>
      </c>
      <c r="D57" s="84">
        <v>0</v>
      </c>
      <c r="E57" s="70">
        <v>0</v>
      </c>
      <c r="F57" s="70">
        <v>0</v>
      </c>
      <c r="G57" s="70">
        <v>0</v>
      </c>
      <c r="H57" s="70">
        <v>0</v>
      </c>
      <c r="I57" s="70">
        <v>0</v>
      </c>
      <c r="J57" s="70">
        <v>0</v>
      </c>
      <c r="K57" s="88">
        <v>9998700</v>
      </c>
      <c r="L57" s="1"/>
    </row>
    <row r="58" spans="1:12" ht="15.75" x14ac:dyDescent="0.2">
      <c r="A58" s="24" t="s">
        <v>49</v>
      </c>
      <c r="B58" s="28" t="s">
        <v>119</v>
      </c>
      <c r="C58" s="83">
        <v>9952757864.8299999</v>
      </c>
      <c r="D58" s="83">
        <v>381030965.40999985</v>
      </c>
      <c r="E58" s="76">
        <v>0</v>
      </c>
      <c r="F58" s="76">
        <v>-17770000</v>
      </c>
      <c r="G58" s="76">
        <v>118353478.34000015</v>
      </c>
      <c r="H58" s="76">
        <v>0</v>
      </c>
      <c r="I58" s="76">
        <v>-95925148.409999847</v>
      </c>
      <c r="J58" s="76">
        <v>35040252.690000534</v>
      </c>
      <c r="K58" s="82">
        <v>10373487412.860001</v>
      </c>
      <c r="L58" s="1"/>
    </row>
    <row r="59" spans="1:12" ht="15.75" x14ac:dyDescent="0.2">
      <c r="A59" s="36" t="s">
        <v>50</v>
      </c>
      <c r="B59" s="43" t="s">
        <v>120</v>
      </c>
      <c r="C59" s="84">
        <v>3089540355.4400001</v>
      </c>
      <c r="D59" s="84">
        <v>69253362.170000076</v>
      </c>
      <c r="E59" s="91">
        <v>0</v>
      </c>
      <c r="F59" s="91">
        <v>0</v>
      </c>
      <c r="G59" s="91">
        <v>0</v>
      </c>
      <c r="H59" s="91">
        <v>0</v>
      </c>
      <c r="I59" s="91">
        <v>48000</v>
      </c>
      <c r="J59" s="91">
        <v>-61755089</v>
      </c>
      <c r="K59" s="90">
        <v>3097086628.6100001</v>
      </c>
      <c r="L59" s="1"/>
    </row>
    <row r="60" spans="1:12" ht="15.75" x14ac:dyDescent="0.2">
      <c r="A60" s="23" t="s">
        <v>51</v>
      </c>
      <c r="B60" s="29" t="s">
        <v>121</v>
      </c>
      <c r="C60" s="84">
        <v>4787843637.3400002</v>
      </c>
      <c r="D60" s="84">
        <v>231286455.10999966</v>
      </c>
      <c r="E60" s="70">
        <v>0</v>
      </c>
      <c r="F60" s="70">
        <v>-17770000</v>
      </c>
      <c r="G60" s="70">
        <v>118453478.34000015</v>
      </c>
      <c r="H60" s="70">
        <v>0</v>
      </c>
      <c r="I60" s="70">
        <v>-41528572.510000229</v>
      </c>
      <c r="J60" s="70">
        <v>27879072</v>
      </c>
      <c r="K60" s="88">
        <v>5106164070.2799997</v>
      </c>
      <c r="L60" s="1"/>
    </row>
    <row r="61" spans="1:12" ht="15.75" x14ac:dyDescent="0.2">
      <c r="A61" s="23" t="s">
        <v>52</v>
      </c>
      <c r="B61" s="29" t="s">
        <v>122</v>
      </c>
      <c r="C61" s="84">
        <v>173226699.00999999</v>
      </c>
      <c r="D61" s="84">
        <v>78665699</v>
      </c>
      <c r="E61" s="70">
        <v>0</v>
      </c>
      <c r="F61" s="70">
        <v>0</v>
      </c>
      <c r="G61" s="70">
        <v>-100000</v>
      </c>
      <c r="H61" s="70">
        <v>0</v>
      </c>
      <c r="I61" s="70">
        <v>0</v>
      </c>
      <c r="J61" s="70">
        <v>53198693.730000019</v>
      </c>
      <c r="K61" s="88">
        <v>304991091.74000001</v>
      </c>
      <c r="L61" s="1"/>
    </row>
    <row r="62" spans="1:12" ht="15.75" x14ac:dyDescent="0.2">
      <c r="A62" s="23" t="s">
        <v>53</v>
      </c>
      <c r="B62" s="29" t="s">
        <v>123</v>
      </c>
      <c r="C62" s="84">
        <v>1244429004.1300001</v>
      </c>
      <c r="D62" s="84">
        <v>300000</v>
      </c>
      <c r="E62" s="70">
        <v>0</v>
      </c>
      <c r="F62" s="70">
        <v>0</v>
      </c>
      <c r="G62" s="70">
        <v>0</v>
      </c>
      <c r="H62" s="70">
        <v>0</v>
      </c>
      <c r="I62" s="70">
        <v>0</v>
      </c>
      <c r="J62" s="70">
        <v>31345419.809999943</v>
      </c>
      <c r="K62" s="88">
        <v>1276074423.9400001</v>
      </c>
      <c r="L62" s="1"/>
    </row>
    <row r="63" spans="1:12" ht="25.5" x14ac:dyDescent="0.2">
      <c r="A63" s="23" t="s">
        <v>54</v>
      </c>
      <c r="B63" s="29" t="s">
        <v>124</v>
      </c>
      <c r="C63" s="84">
        <v>52380411.299999997</v>
      </c>
      <c r="D63" s="84">
        <v>400000</v>
      </c>
      <c r="E63" s="70">
        <v>0</v>
      </c>
      <c r="F63" s="70">
        <v>0</v>
      </c>
      <c r="G63" s="70">
        <v>0</v>
      </c>
      <c r="H63" s="70">
        <v>0</v>
      </c>
      <c r="I63" s="70">
        <v>-203050</v>
      </c>
      <c r="J63" s="70">
        <v>-104740</v>
      </c>
      <c r="K63" s="88">
        <v>52472621.299999997</v>
      </c>
      <c r="L63" s="1"/>
    </row>
    <row r="64" spans="1:12" ht="15.75" x14ac:dyDescent="0.2">
      <c r="A64" s="23" t="s">
        <v>55</v>
      </c>
      <c r="B64" s="29" t="s">
        <v>125</v>
      </c>
      <c r="C64" s="84">
        <v>222746876.87</v>
      </c>
      <c r="D64" s="84">
        <v>0</v>
      </c>
      <c r="E64" s="70">
        <v>0</v>
      </c>
      <c r="F64" s="70">
        <v>0</v>
      </c>
      <c r="G64" s="70">
        <v>0</v>
      </c>
      <c r="H64" s="70">
        <v>0</v>
      </c>
      <c r="I64" s="70">
        <v>-54241525.900000006</v>
      </c>
      <c r="J64" s="70">
        <v>-15433626.849999994</v>
      </c>
      <c r="K64" s="88">
        <v>153071724.12</v>
      </c>
      <c r="L64" s="1"/>
    </row>
    <row r="65" spans="1:12" ht="15.75" x14ac:dyDescent="0.2">
      <c r="A65" s="23" t="s">
        <v>56</v>
      </c>
      <c r="B65" s="29" t="s">
        <v>126</v>
      </c>
      <c r="C65" s="84">
        <v>382590880.74000001</v>
      </c>
      <c r="D65" s="84">
        <v>1125449.1299999952</v>
      </c>
      <c r="E65" s="70">
        <v>0</v>
      </c>
      <c r="F65" s="70">
        <v>0</v>
      </c>
      <c r="G65" s="70">
        <v>0</v>
      </c>
      <c r="H65" s="70">
        <v>0</v>
      </c>
      <c r="I65" s="70">
        <v>0</v>
      </c>
      <c r="J65" s="70">
        <v>-89477</v>
      </c>
      <c r="K65" s="88">
        <v>383626852.87</v>
      </c>
      <c r="L65" s="1"/>
    </row>
    <row r="66" spans="1:12" ht="15.75" x14ac:dyDescent="0.2">
      <c r="A66" s="24" t="s">
        <v>57</v>
      </c>
      <c r="B66" s="28" t="s">
        <v>127</v>
      </c>
      <c r="C66" s="83">
        <v>1018901921.7</v>
      </c>
      <c r="D66" s="83">
        <v>43201596</v>
      </c>
      <c r="E66" s="76">
        <v>0</v>
      </c>
      <c r="F66" s="76">
        <v>0</v>
      </c>
      <c r="G66" s="76">
        <v>-782304</v>
      </c>
      <c r="H66" s="76">
        <v>0</v>
      </c>
      <c r="I66" s="76">
        <v>-1000000</v>
      </c>
      <c r="J66" s="76">
        <v>0</v>
      </c>
      <c r="K66" s="82">
        <v>1060321213.7</v>
      </c>
      <c r="L66" s="1"/>
    </row>
    <row r="67" spans="1:12" ht="15.75" x14ac:dyDescent="0.2">
      <c r="A67" s="23" t="s">
        <v>58</v>
      </c>
      <c r="B67" s="29" t="s">
        <v>128</v>
      </c>
      <c r="C67" s="84">
        <v>990991104.91999996</v>
      </c>
      <c r="D67" s="84">
        <v>43201596</v>
      </c>
      <c r="E67" s="70">
        <v>0</v>
      </c>
      <c r="F67" s="70">
        <v>0</v>
      </c>
      <c r="G67" s="70">
        <v>-782304</v>
      </c>
      <c r="H67" s="70">
        <v>0</v>
      </c>
      <c r="I67" s="70">
        <v>-1000000</v>
      </c>
      <c r="J67" s="70">
        <v>0</v>
      </c>
      <c r="K67" s="88">
        <v>1032410396.92</v>
      </c>
      <c r="L67" s="1"/>
    </row>
    <row r="68" spans="1:12" ht="25.5" x14ac:dyDescent="0.2">
      <c r="A68" s="23" t="s">
        <v>59</v>
      </c>
      <c r="B68" s="29" t="s">
        <v>129</v>
      </c>
      <c r="C68" s="84">
        <v>27910816.780000001</v>
      </c>
      <c r="D68" s="84">
        <v>0</v>
      </c>
      <c r="E68" s="70">
        <v>0</v>
      </c>
      <c r="F68" s="70">
        <v>0</v>
      </c>
      <c r="G68" s="70">
        <v>0</v>
      </c>
      <c r="H68" s="70">
        <v>0</v>
      </c>
      <c r="I68" s="70">
        <v>0</v>
      </c>
      <c r="J68" s="70">
        <v>0</v>
      </c>
      <c r="K68" s="88">
        <v>27910816.780000001</v>
      </c>
      <c r="L68" s="1"/>
    </row>
    <row r="69" spans="1:12" ht="15.75" x14ac:dyDescent="0.2">
      <c r="A69" s="24" t="s">
        <v>60</v>
      </c>
      <c r="B69" s="28" t="s">
        <v>130</v>
      </c>
      <c r="C69" s="83">
        <v>3982207820.0599999</v>
      </c>
      <c r="D69" s="83">
        <v>150011200.78999996</v>
      </c>
      <c r="E69" s="76">
        <v>0</v>
      </c>
      <c r="F69" s="76">
        <v>0</v>
      </c>
      <c r="G69" s="76">
        <v>925000</v>
      </c>
      <c r="H69" s="76">
        <v>0</v>
      </c>
      <c r="I69" s="76">
        <v>8075296.6700000763</v>
      </c>
      <c r="J69" s="76">
        <v>95280887.78000021</v>
      </c>
      <c r="K69" s="82">
        <v>4236500205.3000002</v>
      </c>
      <c r="L69" s="1"/>
    </row>
    <row r="70" spans="1:12" ht="15.75" x14ac:dyDescent="0.2">
      <c r="A70" s="23" t="s">
        <v>61</v>
      </c>
      <c r="B70" s="29" t="s">
        <v>131</v>
      </c>
      <c r="C70" s="84">
        <v>2089125815.0999999</v>
      </c>
      <c r="D70" s="84">
        <v>132270000</v>
      </c>
      <c r="E70" s="70">
        <v>0</v>
      </c>
      <c r="F70" s="70">
        <v>0</v>
      </c>
      <c r="G70" s="70">
        <v>0</v>
      </c>
      <c r="H70" s="70">
        <v>0</v>
      </c>
      <c r="I70" s="70">
        <v>0</v>
      </c>
      <c r="J70" s="70">
        <v>19996643.840000153</v>
      </c>
      <c r="K70" s="88">
        <v>2241392458.9400001</v>
      </c>
      <c r="L70" s="1"/>
    </row>
    <row r="71" spans="1:12" ht="15.75" x14ac:dyDescent="0.2">
      <c r="A71" s="23" t="s">
        <v>62</v>
      </c>
      <c r="B71" s="29" t="s">
        <v>132</v>
      </c>
      <c r="C71" s="84">
        <v>837601647.20000005</v>
      </c>
      <c r="D71" s="84">
        <v>11445700</v>
      </c>
      <c r="E71" s="70">
        <v>0</v>
      </c>
      <c r="F71" s="70">
        <v>0</v>
      </c>
      <c r="G71" s="70">
        <v>925000</v>
      </c>
      <c r="H71" s="70">
        <v>0</v>
      </c>
      <c r="I71" s="70">
        <v>300000</v>
      </c>
      <c r="J71" s="70">
        <v>10001400</v>
      </c>
      <c r="K71" s="88">
        <v>860273747.20000005</v>
      </c>
      <c r="L71" s="1"/>
    </row>
    <row r="72" spans="1:12" ht="25.5" x14ac:dyDescent="0.2">
      <c r="A72" s="23" t="s">
        <v>63</v>
      </c>
      <c r="B72" s="29" t="s">
        <v>133</v>
      </c>
      <c r="C72" s="84">
        <v>34337805.899999999</v>
      </c>
      <c r="D72" s="84">
        <v>0</v>
      </c>
      <c r="E72" s="70">
        <v>0</v>
      </c>
      <c r="F72" s="70">
        <v>0</v>
      </c>
      <c r="G72" s="70">
        <v>0</v>
      </c>
      <c r="H72" s="70">
        <v>0</v>
      </c>
      <c r="I72" s="70">
        <v>0</v>
      </c>
      <c r="J72" s="70">
        <v>0</v>
      </c>
      <c r="K72" s="88">
        <v>34337805.899999999</v>
      </c>
      <c r="L72" s="1"/>
    </row>
    <row r="73" spans="1:12" ht="15.75" x14ac:dyDescent="0.2">
      <c r="A73" s="23" t="s">
        <v>64</v>
      </c>
      <c r="B73" s="29" t="s">
        <v>134</v>
      </c>
      <c r="C73" s="84">
        <v>81308622</v>
      </c>
      <c r="D73" s="84">
        <v>2429591</v>
      </c>
      <c r="E73" s="70">
        <v>0</v>
      </c>
      <c r="F73" s="70">
        <v>0</v>
      </c>
      <c r="G73" s="70">
        <v>0</v>
      </c>
      <c r="H73" s="70">
        <v>0</v>
      </c>
      <c r="I73" s="70">
        <v>0</v>
      </c>
      <c r="J73" s="70">
        <v>0</v>
      </c>
      <c r="K73" s="88">
        <v>83738213</v>
      </c>
      <c r="L73" s="1"/>
    </row>
    <row r="74" spans="1:12" ht="25.5" x14ac:dyDescent="0.2">
      <c r="A74" s="23" t="s">
        <v>65</v>
      </c>
      <c r="B74" s="29" t="s">
        <v>135</v>
      </c>
      <c r="C74" s="84">
        <v>146824798.75999999</v>
      </c>
      <c r="D74" s="84">
        <v>0</v>
      </c>
      <c r="E74" s="70">
        <v>0</v>
      </c>
      <c r="F74" s="70">
        <v>0</v>
      </c>
      <c r="G74" s="70">
        <v>0</v>
      </c>
      <c r="H74" s="70">
        <v>0</v>
      </c>
      <c r="I74" s="70">
        <v>0</v>
      </c>
      <c r="J74" s="70">
        <v>0</v>
      </c>
      <c r="K74" s="88">
        <v>146824798.75999999</v>
      </c>
      <c r="L74" s="1"/>
    </row>
    <row r="75" spans="1:12" ht="15.75" x14ac:dyDescent="0.2">
      <c r="A75" s="23" t="s">
        <v>170</v>
      </c>
      <c r="B75" s="29" t="s">
        <v>171</v>
      </c>
      <c r="C75" s="84">
        <v>0</v>
      </c>
      <c r="D75" s="84">
        <v>0</v>
      </c>
      <c r="E75" s="70">
        <v>0</v>
      </c>
      <c r="F75" s="70">
        <v>0</v>
      </c>
      <c r="G75" s="70">
        <v>0</v>
      </c>
      <c r="H75" s="70">
        <v>0</v>
      </c>
      <c r="I75" s="70">
        <v>7466100</v>
      </c>
      <c r="J75" s="70">
        <v>0</v>
      </c>
      <c r="K75" s="88">
        <v>7466100</v>
      </c>
      <c r="L75" s="1"/>
    </row>
    <row r="76" spans="1:12" ht="15.75" x14ac:dyDescent="0.2">
      <c r="A76" s="23" t="s">
        <v>66</v>
      </c>
      <c r="B76" s="29" t="s">
        <v>136</v>
      </c>
      <c r="C76" s="84">
        <v>793009131.10000002</v>
      </c>
      <c r="D76" s="84">
        <v>3865909.7899999619</v>
      </c>
      <c r="E76" s="70">
        <v>0</v>
      </c>
      <c r="F76" s="70">
        <v>0</v>
      </c>
      <c r="G76" s="70">
        <v>0</v>
      </c>
      <c r="H76" s="70">
        <v>0</v>
      </c>
      <c r="I76" s="70">
        <v>309196.66999995708</v>
      </c>
      <c r="J76" s="70">
        <v>65282843.940000057</v>
      </c>
      <c r="K76" s="88">
        <v>862467081.5</v>
      </c>
      <c r="L76" s="1"/>
    </row>
    <row r="77" spans="1:12" ht="15.75" x14ac:dyDescent="0.2">
      <c r="A77" s="24" t="s">
        <v>67</v>
      </c>
      <c r="B77" s="28">
        <v>1000</v>
      </c>
      <c r="C77" s="83">
        <v>13524832498.629999</v>
      </c>
      <c r="D77" s="83">
        <v>839446507.76000023</v>
      </c>
      <c r="E77" s="76">
        <v>0</v>
      </c>
      <c r="F77" s="76">
        <v>0</v>
      </c>
      <c r="G77" s="76">
        <v>9333874.4400005341</v>
      </c>
      <c r="H77" s="76">
        <v>0</v>
      </c>
      <c r="I77" s="76">
        <v>544603687.53000069</v>
      </c>
      <c r="J77" s="76">
        <v>197133793.42000008</v>
      </c>
      <c r="K77" s="82">
        <v>15115350361.780001</v>
      </c>
      <c r="L77" s="1"/>
    </row>
    <row r="78" spans="1:12" ht="15.75" x14ac:dyDescent="0.2">
      <c r="A78" s="23" t="s">
        <v>68</v>
      </c>
      <c r="B78" s="29">
        <v>1001</v>
      </c>
      <c r="C78" s="84">
        <v>75448251.870000005</v>
      </c>
      <c r="D78" s="84">
        <v>0</v>
      </c>
      <c r="E78" s="70">
        <v>0</v>
      </c>
      <c r="F78" s="70">
        <v>0</v>
      </c>
      <c r="G78" s="70">
        <v>-7000000</v>
      </c>
      <c r="H78" s="70">
        <v>0</v>
      </c>
      <c r="I78" s="70">
        <v>-1571650.0000000075</v>
      </c>
      <c r="J78" s="70">
        <v>0</v>
      </c>
      <c r="K78" s="88">
        <v>66876601.869999997</v>
      </c>
      <c r="L78" s="1"/>
    </row>
    <row r="79" spans="1:12" ht="15.75" x14ac:dyDescent="0.2">
      <c r="A79" s="23" t="s">
        <v>69</v>
      </c>
      <c r="B79" s="29">
        <v>1002</v>
      </c>
      <c r="C79" s="84">
        <v>1728304023.8699999</v>
      </c>
      <c r="D79" s="84">
        <v>0</v>
      </c>
      <c r="E79" s="70">
        <v>0</v>
      </c>
      <c r="F79" s="70">
        <v>0</v>
      </c>
      <c r="G79" s="70">
        <v>9278561.4400000572</v>
      </c>
      <c r="H79" s="70">
        <v>0</v>
      </c>
      <c r="I79" s="70">
        <v>-4300115.8099999428</v>
      </c>
      <c r="J79" s="70">
        <v>0</v>
      </c>
      <c r="K79" s="88">
        <v>1733282469.5</v>
      </c>
      <c r="L79" s="1"/>
    </row>
    <row r="80" spans="1:12" ht="15.75" x14ac:dyDescent="0.2">
      <c r="A80" s="23" t="s">
        <v>70</v>
      </c>
      <c r="B80" s="29">
        <v>1003</v>
      </c>
      <c r="C80" s="84">
        <v>8915939917.3999996</v>
      </c>
      <c r="D80" s="84">
        <v>15900000</v>
      </c>
      <c r="E80" s="70">
        <v>0</v>
      </c>
      <c r="F80" s="70">
        <v>0</v>
      </c>
      <c r="G80" s="70">
        <v>7055313</v>
      </c>
      <c r="H80" s="70">
        <v>0</v>
      </c>
      <c r="I80" s="70">
        <v>5338360.6200008392</v>
      </c>
      <c r="J80" s="70">
        <v>-81047633.329999924</v>
      </c>
      <c r="K80" s="88">
        <v>8863185957.6900005</v>
      </c>
      <c r="L80" s="1"/>
    </row>
    <row r="81" spans="1:12" ht="15.75" x14ac:dyDescent="0.2">
      <c r="A81" s="23" t="s">
        <v>71</v>
      </c>
      <c r="B81" s="29">
        <v>1004</v>
      </c>
      <c r="C81" s="84">
        <v>2446803978.7199998</v>
      </c>
      <c r="D81" s="84">
        <v>823010882.60000038</v>
      </c>
      <c r="E81" s="70">
        <v>0</v>
      </c>
      <c r="F81" s="70">
        <v>0</v>
      </c>
      <c r="G81" s="70">
        <v>0</v>
      </c>
      <c r="H81" s="70">
        <v>0</v>
      </c>
      <c r="I81" s="70">
        <v>544816616.08999968</v>
      </c>
      <c r="J81" s="70">
        <v>278181426.75</v>
      </c>
      <c r="K81" s="88">
        <v>4092812904.1599998</v>
      </c>
      <c r="L81" s="1"/>
    </row>
    <row r="82" spans="1:12" ht="15.75" x14ac:dyDescent="0.2">
      <c r="A82" s="23" t="s">
        <v>72</v>
      </c>
      <c r="B82" s="29">
        <v>1006</v>
      </c>
      <c r="C82" s="84">
        <v>358336326.76999998</v>
      </c>
      <c r="D82" s="84">
        <v>535625.16000002623</v>
      </c>
      <c r="E82" s="70">
        <v>0</v>
      </c>
      <c r="F82" s="70">
        <v>0</v>
      </c>
      <c r="G82" s="70">
        <v>0</v>
      </c>
      <c r="H82" s="70">
        <v>0</v>
      </c>
      <c r="I82" s="70">
        <v>320476.62999999523</v>
      </c>
      <c r="J82" s="70">
        <v>0</v>
      </c>
      <c r="K82" s="88">
        <v>359192428.56</v>
      </c>
      <c r="L82" s="1"/>
    </row>
    <row r="83" spans="1:12" ht="15.75" x14ac:dyDescent="0.2">
      <c r="A83" s="24" t="s">
        <v>73</v>
      </c>
      <c r="B83" s="28">
        <v>1100</v>
      </c>
      <c r="C83" s="83">
        <v>883801482.51999998</v>
      </c>
      <c r="D83" s="83">
        <v>89945050.50999999</v>
      </c>
      <c r="E83" s="76">
        <v>0</v>
      </c>
      <c r="F83" s="76">
        <v>35000000</v>
      </c>
      <c r="G83" s="76">
        <v>3106219.0900000334</v>
      </c>
      <c r="H83" s="76">
        <v>0</v>
      </c>
      <c r="I83" s="76">
        <v>0</v>
      </c>
      <c r="J83" s="76">
        <v>0</v>
      </c>
      <c r="K83" s="82">
        <v>1011852752.12</v>
      </c>
      <c r="L83" s="1"/>
    </row>
    <row r="84" spans="1:12" ht="15.75" x14ac:dyDescent="0.2">
      <c r="A84" s="23" t="s">
        <v>74</v>
      </c>
      <c r="B84" s="29">
        <v>1101</v>
      </c>
      <c r="C84" s="84">
        <v>7025000</v>
      </c>
      <c r="D84" s="84">
        <v>-650000</v>
      </c>
      <c r="E84" s="70">
        <v>0</v>
      </c>
      <c r="F84" s="70">
        <v>0</v>
      </c>
      <c r="G84" s="70">
        <v>276000</v>
      </c>
      <c r="H84" s="70">
        <v>0</v>
      </c>
      <c r="I84" s="70">
        <v>0</v>
      </c>
      <c r="J84" s="70">
        <v>0</v>
      </c>
      <c r="K84" s="88">
        <v>6651000</v>
      </c>
      <c r="L84" s="1"/>
    </row>
    <row r="85" spans="1:12" ht="15.75" x14ac:dyDescent="0.2">
      <c r="A85" s="23" t="s">
        <v>75</v>
      </c>
      <c r="B85" s="29">
        <v>1102</v>
      </c>
      <c r="C85" s="84">
        <v>702971994.09000003</v>
      </c>
      <c r="D85" s="84">
        <v>80845050.50999999</v>
      </c>
      <c r="E85" s="70">
        <v>0</v>
      </c>
      <c r="F85" s="70">
        <v>35000000</v>
      </c>
      <c r="G85" s="70">
        <v>2830219.0900000334</v>
      </c>
      <c r="H85" s="70">
        <v>0</v>
      </c>
      <c r="I85" s="70">
        <v>0</v>
      </c>
      <c r="J85" s="70">
        <v>0</v>
      </c>
      <c r="K85" s="88">
        <v>821647263.69000006</v>
      </c>
      <c r="L85" s="1"/>
    </row>
    <row r="86" spans="1:12" ht="15.75" x14ac:dyDescent="0.2">
      <c r="A86" s="23" t="s">
        <v>76</v>
      </c>
      <c r="B86" s="29">
        <v>1103</v>
      </c>
      <c r="C86" s="84">
        <v>164076606.33000001</v>
      </c>
      <c r="D86" s="84">
        <v>9750000</v>
      </c>
      <c r="E86" s="70">
        <v>0</v>
      </c>
      <c r="F86" s="70">
        <v>0</v>
      </c>
      <c r="G86" s="70">
        <v>0</v>
      </c>
      <c r="H86" s="70">
        <v>0</v>
      </c>
      <c r="I86" s="70">
        <v>0</v>
      </c>
      <c r="J86" s="70">
        <v>0</v>
      </c>
      <c r="K86" s="88">
        <v>173826606.33000001</v>
      </c>
      <c r="L86" s="1"/>
    </row>
    <row r="87" spans="1:12" ht="27.75" customHeight="1" x14ac:dyDescent="0.2">
      <c r="A87" s="23" t="s">
        <v>77</v>
      </c>
      <c r="B87" s="29">
        <v>1105</v>
      </c>
      <c r="C87" s="84">
        <v>9727882.0999999996</v>
      </c>
      <c r="D87" s="84">
        <v>0</v>
      </c>
      <c r="E87" s="70">
        <v>0</v>
      </c>
      <c r="F87" s="70">
        <v>0</v>
      </c>
      <c r="G87" s="70">
        <v>0</v>
      </c>
      <c r="H87" s="70">
        <v>0</v>
      </c>
      <c r="I87" s="70">
        <v>0</v>
      </c>
      <c r="J87" s="70">
        <v>0</v>
      </c>
      <c r="K87" s="88">
        <v>9727882.0999999996</v>
      </c>
      <c r="L87" s="1"/>
    </row>
    <row r="88" spans="1:12" ht="15.75" x14ac:dyDescent="0.2">
      <c r="A88" s="24" t="s">
        <v>78</v>
      </c>
      <c r="B88" s="28">
        <v>1200</v>
      </c>
      <c r="C88" s="83">
        <v>106140810</v>
      </c>
      <c r="D88" s="83">
        <v>-57384.09999999404</v>
      </c>
      <c r="E88" s="76">
        <v>0</v>
      </c>
      <c r="F88" s="76">
        <v>0</v>
      </c>
      <c r="G88" s="76">
        <v>0</v>
      </c>
      <c r="H88" s="76">
        <v>0</v>
      </c>
      <c r="I88" s="76">
        <v>-284.94000001251698</v>
      </c>
      <c r="J88" s="76">
        <v>0</v>
      </c>
      <c r="K88" s="82">
        <v>106083140.95999999</v>
      </c>
      <c r="L88" s="1"/>
    </row>
    <row r="89" spans="1:12" ht="15.75" x14ac:dyDescent="0.2">
      <c r="A89" s="23" t="s">
        <v>79</v>
      </c>
      <c r="B89" s="29">
        <v>1202</v>
      </c>
      <c r="C89" s="84">
        <v>84679969.799999997</v>
      </c>
      <c r="D89" s="84">
        <v>0</v>
      </c>
      <c r="E89" s="70">
        <v>0</v>
      </c>
      <c r="F89" s="70">
        <v>0</v>
      </c>
      <c r="G89" s="70">
        <v>0</v>
      </c>
      <c r="H89" s="70">
        <v>0</v>
      </c>
      <c r="I89" s="70">
        <v>0</v>
      </c>
      <c r="J89" s="70">
        <v>0</v>
      </c>
      <c r="K89" s="88">
        <v>84679969.799999997</v>
      </c>
      <c r="L89" s="1"/>
    </row>
    <row r="90" spans="1:12" ht="28.5" customHeight="1" x14ac:dyDescent="0.2">
      <c r="A90" s="23" t="s">
        <v>80</v>
      </c>
      <c r="B90" s="29">
        <v>1204</v>
      </c>
      <c r="C90" s="84">
        <v>21460840.199999999</v>
      </c>
      <c r="D90" s="84">
        <v>-57384.099999997765</v>
      </c>
      <c r="E90" s="70">
        <v>0</v>
      </c>
      <c r="F90" s="70">
        <v>0</v>
      </c>
      <c r="G90" s="70">
        <v>0</v>
      </c>
      <c r="H90" s="70">
        <v>0</v>
      </c>
      <c r="I90" s="70">
        <v>-284.9400000013411</v>
      </c>
      <c r="J90" s="70">
        <v>0</v>
      </c>
      <c r="K90" s="88">
        <v>21403171.16</v>
      </c>
      <c r="L90" s="1"/>
    </row>
    <row r="91" spans="1:12" ht="25.5" x14ac:dyDescent="0.2">
      <c r="A91" s="24" t="s">
        <v>81</v>
      </c>
      <c r="B91" s="28">
        <v>1300</v>
      </c>
      <c r="C91" s="83">
        <v>525281203.29000002</v>
      </c>
      <c r="D91" s="83">
        <v>-79818774.830000043</v>
      </c>
      <c r="E91" s="76">
        <v>0</v>
      </c>
      <c r="F91" s="76">
        <v>0</v>
      </c>
      <c r="G91" s="76">
        <v>0</v>
      </c>
      <c r="H91" s="76">
        <v>0</v>
      </c>
      <c r="I91" s="76">
        <v>0</v>
      </c>
      <c r="J91" s="76">
        <v>-8584633.5399999619</v>
      </c>
      <c r="K91" s="82">
        <v>436877794.92000002</v>
      </c>
      <c r="L91" s="1"/>
    </row>
    <row r="92" spans="1:12" ht="28.5" customHeight="1" x14ac:dyDescent="0.2">
      <c r="A92" s="23" t="s">
        <v>82</v>
      </c>
      <c r="B92" s="29">
        <v>1301</v>
      </c>
      <c r="C92" s="84">
        <v>525281203.29000002</v>
      </c>
      <c r="D92" s="84">
        <v>-79818774.830000043</v>
      </c>
      <c r="E92" s="70">
        <v>0</v>
      </c>
      <c r="F92" s="70">
        <v>0</v>
      </c>
      <c r="G92" s="70">
        <v>0</v>
      </c>
      <c r="H92" s="70">
        <v>0</v>
      </c>
      <c r="I92" s="70">
        <v>0</v>
      </c>
      <c r="J92" s="70">
        <v>-8584633.5399999619</v>
      </c>
      <c r="K92" s="88">
        <v>436877794.92000002</v>
      </c>
      <c r="L92" s="1"/>
    </row>
    <row r="93" spans="1:12" ht="55.5" customHeight="1" x14ac:dyDescent="0.2">
      <c r="A93" s="24" t="s">
        <v>83</v>
      </c>
      <c r="B93" s="31">
        <v>1400</v>
      </c>
      <c r="C93" s="83">
        <v>4364396800</v>
      </c>
      <c r="D93" s="83">
        <v>0</v>
      </c>
      <c r="E93" s="76">
        <v>0</v>
      </c>
      <c r="F93" s="76">
        <v>0</v>
      </c>
      <c r="G93" s="76">
        <v>0</v>
      </c>
      <c r="H93" s="76">
        <v>0</v>
      </c>
      <c r="I93" s="76">
        <v>248000000</v>
      </c>
      <c r="J93" s="76">
        <v>0</v>
      </c>
      <c r="K93" s="82">
        <v>4612396800</v>
      </c>
      <c r="L93" s="1"/>
    </row>
    <row r="94" spans="1:12" ht="41.25" customHeight="1" x14ac:dyDescent="0.2">
      <c r="A94" s="23" t="s">
        <v>84</v>
      </c>
      <c r="B94" s="32">
        <v>1401</v>
      </c>
      <c r="C94" s="84">
        <v>3772232800</v>
      </c>
      <c r="D94" s="84">
        <v>0</v>
      </c>
      <c r="E94" s="70">
        <v>0</v>
      </c>
      <c r="F94" s="70">
        <v>0</v>
      </c>
      <c r="G94" s="70">
        <v>0</v>
      </c>
      <c r="H94" s="70">
        <v>0</v>
      </c>
      <c r="I94" s="70">
        <v>0</v>
      </c>
      <c r="J94" s="70">
        <v>0</v>
      </c>
      <c r="K94" s="88">
        <v>3772232800</v>
      </c>
      <c r="L94" s="1"/>
    </row>
    <row r="95" spans="1:12" ht="15.75" customHeight="1" x14ac:dyDescent="0.2">
      <c r="A95" s="25" t="s">
        <v>85</v>
      </c>
      <c r="B95" s="32">
        <v>1402</v>
      </c>
      <c r="C95" s="84">
        <v>592164000</v>
      </c>
      <c r="D95" s="84">
        <v>0</v>
      </c>
      <c r="E95" s="70">
        <v>0</v>
      </c>
      <c r="F95" s="88">
        <v>0</v>
      </c>
      <c r="G95" s="88">
        <v>0</v>
      </c>
      <c r="H95" s="88">
        <v>0</v>
      </c>
      <c r="I95" s="70">
        <v>248000000</v>
      </c>
      <c r="J95" s="70">
        <v>0</v>
      </c>
      <c r="K95" s="88">
        <v>840164000</v>
      </c>
      <c r="L95" s="1"/>
    </row>
    <row r="96" spans="1:12" ht="27.75" customHeight="1" x14ac:dyDescent="0.2">
      <c r="A96" s="26" t="s">
        <v>137</v>
      </c>
      <c r="B96" s="32">
        <v>1403</v>
      </c>
      <c r="C96" s="85">
        <v>0</v>
      </c>
      <c r="D96" s="85">
        <v>0</v>
      </c>
      <c r="E96" s="89">
        <v>0</v>
      </c>
      <c r="F96" s="89">
        <v>0</v>
      </c>
      <c r="G96" s="89">
        <v>0</v>
      </c>
      <c r="H96" s="89">
        <v>0</v>
      </c>
      <c r="I96" s="89">
        <v>0</v>
      </c>
      <c r="J96" s="89">
        <v>0</v>
      </c>
      <c r="K96" s="88">
        <v>0</v>
      </c>
      <c r="L96" s="1"/>
    </row>
    <row r="97" spans="3:10" x14ac:dyDescent="0.2">
      <c r="C97" s="38"/>
      <c r="D97" s="38"/>
      <c r="E97" s="38"/>
      <c r="F97" s="39"/>
      <c r="G97" s="40"/>
      <c r="H97" s="38"/>
      <c r="I97" s="38"/>
      <c r="J97" s="38"/>
    </row>
    <row r="98" spans="3:10" x14ac:dyDescent="0.2">
      <c r="G98" s="27"/>
    </row>
    <row r="99" spans="3:10" ht="15" x14ac:dyDescent="0.25">
      <c r="C99" s="41">
        <f t="shared" ref="C99:J99" si="0">C25-C26-C35-C37-C41-C49-C54-C58-C66-C69-C77-C83-C88-C91-C93</f>
        <v>1.049041748046875E-5</v>
      </c>
      <c r="D99" s="41">
        <f t="shared" si="0"/>
        <v>-9.8347663879394531E-7</v>
      </c>
      <c r="E99" s="41">
        <f t="shared" si="0"/>
        <v>0</v>
      </c>
      <c r="F99" s="41">
        <f t="shared" si="0"/>
        <v>0</v>
      </c>
      <c r="G99" s="42">
        <f t="shared" si="0"/>
        <v>-4.291534423828125E-6</v>
      </c>
      <c r="H99" s="41">
        <f t="shared" si="0"/>
        <v>0</v>
      </c>
      <c r="I99" s="41">
        <f t="shared" si="0"/>
        <v>2.5629997253417969E-6</v>
      </c>
      <c r="J99" s="41">
        <f t="shared" si="0"/>
        <v>-5.0067901611328125E-6</v>
      </c>
    </row>
    <row r="100" spans="3:10" ht="15" x14ac:dyDescent="0.25">
      <c r="C100" s="41">
        <f t="shared" ref="C100:J100" si="1">C26-C27-C28-C29-C30-C31-C32-C33-C34</f>
        <v>0</v>
      </c>
      <c r="D100" s="41">
        <f t="shared" si="1"/>
        <v>0</v>
      </c>
      <c r="E100" s="41">
        <f t="shared" si="1"/>
        <v>0</v>
      </c>
      <c r="F100" s="41">
        <f t="shared" si="1"/>
        <v>0</v>
      </c>
      <c r="G100" s="41">
        <f t="shared" si="1"/>
        <v>2.9802322387695313E-8</v>
      </c>
      <c r="H100" s="41">
        <f t="shared" si="1"/>
        <v>0</v>
      </c>
      <c r="I100" s="41">
        <f t="shared" si="1"/>
        <v>-2.9802322387695313E-7</v>
      </c>
      <c r="J100" s="41">
        <f t="shared" si="1"/>
        <v>4.0233135223388672E-7</v>
      </c>
    </row>
    <row r="101" spans="3:10" ht="15" x14ac:dyDescent="0.25">
      <c r="C101" s="41">
        <f t="shared" ref="C101:J101" si="2">C35-C36</f>
        <v>0</v>
      </c>
      <c r="D101" s="41">
        <f t="shared" si="2"/>
        <v>0</v>
      </c>
      <c r="E101" s="41">
        <f t="shared" si="2"/>
        <v>0</v>
      </c>
      <c r="F101" s="41">
        <f t="shared" si="2"/>
        <v>0</v>
      </c>
      <c r="G101" s="41">
        <f t="shared" si="2"/>
        <v>0</v>
      </c>
      <c r="H101" s="41">
        <f t="shared" si="2"/>
        <v>0</v>
      </c>
      <c r="I101" s="41">
        <f t="shared" si="2"/>
        <v>0</v>
      </c>
      <c r="J101" s="41">
        <f t="shared" si="2"/>
        <v>0</v>
      </c>
    </row>
    <row r="102" spans="3:10" ht="15" x14ac:dyDescent="0.25">
      <c r="C102" s="41">
        <f t="shared" ref="C102:J102" si="3">C37-C38-C39-C40</f>
        <v>0</v>
      </c>
      <c r="D102" s="41">
        <f t="shared" si="3"/>
        <v>0</v>
      </c>
      <c r="E102" s="41">
        <f t="shared" si="3"/>
        <v>0</v>
      </c>
      <c r="F102" s="41">
        <f t="shared" si="3"/>
        <v>0</v>
      </c>
      <c r="G102" s="41">
        <f t="shared" si="3"/>
        <v>0</v>
      </c>
      <c r="H102" s="41">
        <f t="shared" si="3"/>
        <v>0</v>
      </c>
      <c r="I102" s="41">
        <f t="shared" si="3"/>
        <v>0</v>
      </c>
      <c r="J102" s="41">
        <f t="shared" si="3"/>
        <v>-2.9802322387695313E-8</v>
      </c>
    </row>
    <row r="103" spans="3:10" ht="15" x14ac:dyDescent="0.25">
      <c r="C103" s="41">
        <f t="shared" ref="C103:J103" si="4">C41-C42-C43-C44-C45-C46-C47-C48</f>
        <v>0</v>
      </c>
      <c r="D103" s="41">
        <f t="shared" si="4"/>
        <v>1.9073486328125E-6</v>
      </c>
      <c r="E103" s="41">
        <f t="shared" si="4"/>
        <v>0</v>
      </c>
      <c r="F103" s="41">
        <f t="shared" si="4"/>
        <v>0</v>
      </c>
      <c r="G103" s="41">
        <f t="shared" si="4"/>
        <v>-7.152557373046875E-7</v>
      </c>
      <c r="H103" s="41">
        <f t="shared" si="4"/>
        <v>0</v>
      </c>
      <c r="I103" s="41">
        <f t="shared" si="4"/>
        <v>0</v>
      </c>
      <c r="J103" s="41">
        <f t="shared" si="4"/>
        <v>-9.8347663879394531E-7</v>
      </c>
    </row>
    <row r="104" spans="3:10" ht="15" x14ac:dyDescent="0.25">
      <c r="C104" s="41">
        <f t="shared" ref="C104:J104" si="5">C49-C50-C51-C52-C53</f>
        <v>0</v>
      </c>
      <c r="D104" s="41">
        <f t="shared" si="5"/>
        <v>8.9406967163085938E-8</v>
      </c>
      <c r="E104" s="41">
        <f t="shared" si="5"/>
        <v>0</v>
      </c>
      <c r="F104" s="41">
        <f t="shared" si="5"/>
        <v>0</v>
      </c>
      <c r="G104" s="41">
        <f t="shared" si="5"/>
        <v>-5.9604644775390625E-8</v>
      </c>
      <c r="H104" s="41">
        <f t="shared" si="5"/>
        <v>0</v>
      </c>
      <c r="I104" s="41">
        <f t="shared" si="5"/>
        <v>1.1920928955078125E-7</v>
      </c>
      <c r="J104" s="41">
        <f t="shared" si="5"/>
        <v>0</v>
      </c>
    </row>
    <row r="105" spans="3:10" ht="15" x14ac:dyDescent="0.25">
      <c r="C105" s="41">
        <f t="shared" ref="C105:J105" si="6">C54-C55-C56-C57</f>
        <v>0</v>
      </c>
      <c r="D105" s="41">
        <f t="shared" si="6"/>
        <v>0</v>
      </c>
      <c r="E105" s="41">
        <f t="shared" si="6"/>
        <v>0</v>
      </c>
      <c r="F105" s="41">
        <f t="shared" si="6"/>
        <v>0</v>
      </c>
      <c r="G105" s="41">
        <f t="shared" si="6"/>
        <v>0</v>
      </c>
      <c r="H105" s="41">
        <f t="shared" si="6"/>
        <v>0</v>
      </c>
      <c r="I105" s="41">
        <f t="shared" si="6"/>
        <v>0</v>
      </c>
      <c r="J105" s="41">
        <f t="shared" si="6"/>
        <v>0</v>
      </c>
    </row>
    <row r="106" spans="3:10" ht="15" x14ac:dyDescent="0.25">
      <c r="C106" s="41">
        <f t="shared" ref="C106:H106" si="7">C58-C59-C60-C61-C62-C63-C64-C65</f>
        <v>-8.3446502685546875E-7</v>
      </c>
      <c r="D106" s="41">
        <f t="shared" si="7"/>
        <v>1.1920928955078125E-7</v>
      </c>
      <c r="E106" s="41">
        <f t="shared" si="7"/>
        <v>0</v>
      </c>
      <c r="F106" s="41">
        <f t="shared" si="7"/>
        <v>0</v>
      </c>
      <c r="G106" s="41">
        <f t="shared" si="7"/>
        <v>0</v>
      </c>
      <c r="H106" s="41">
        <f t="shared" si="7"/>
        <v>0</v>
      </c>
      <c r="I106" s="41">
        <f t="shared" ref="I106:J106" si="8">I58-I59-I60-I61-I62-I63-I64-I65</f>
        <v>3.8743019104003906E-7</v>
      </c>
      <c r="J106" s="41">
        <f t="shared" si="8"/>
        <v>5.6624412536621094E-7</v>
      </c>
    </row>
    <row r="107" spans="3:10" ht="15" x14ac:dyDescent="0.25">
      <c r="C107" s="41">
        <f t="shared" ref="C107:H107" si="9">C66-C67-C68</f>
        <v>8.9406967163085938E-8</v>
      </c>
      <c r="D107" s="41">
        <f t="shared" si="9"/>
        <v>0</v>
      </c>
      <c r="E107" s="41">
        <f t="shared" si="9"/>
        <v>0</v>
      </c>
      <c r="F107" s="41">
        <f t="shared" si="9"/>
        <v>0</v>
      </c>
      <c r="G107" s="41">
        <f t="shared" si="9"/>
        <v>0</v>
      </c>
      <c r="H107" s="41">
        <f t="shared" si="9"/>
        <v>0</v>
      </c>
      <c r="I107" s="41">
        <f t="shared" ref="I107:J107" si="10">I66-I67-I68</f>
        <v>0</v>
      </c>
      <c r="J107" s="41">
        <f t="shared" si="10"/>
        <v>0</v>
      </c>
    </row>
    <row r="108" spans="3:10" ht="15" x14ac:dyDescent="0.25">
      <c r="C108" s="41">
        <f t="shared" ref="C108:H108" si="11">C69-C70-C71-C72-C73-C74-C76</f>
        <v>0</v>
      </c>
      <c r="D108" s="41">
        <f t="shared" si="11"/>
        <v>0</v>
      </c>
      <c r="E108" s="41">
        <f t="shared" si="11"/>
        <v>0</v>
      </c>
      <c r="F108" s="41">
        <f t="shared" si="11"/>
        <v>0</v>
      </c>
      <c r="G108" s="41">
        <f t="shared" si="11"/>
        <v>0</v>
      </c>
      <c r="H108" s="41">
        <f t="shared" si="11"/>
        <v>0</v>
      </c>
      <c r="I108" s="41">
        <f>I69-I70-I71-I72-I73-I74-I75-I76</f>
        <v>1.1920928955078125E-7</v>
      </c>
      <c r="J108" s="41">
        <f t="shared" ref="J108" si="12">J69-J70-J71-J72-J73-J74-J76</f>
        <v>0</v>
      </c>
    </row>
    <row r="109" spans="3:10" ht="15" x14ac:dyDescent="0.25">
      <c r="C109" s="41">
        <f t="shared" ref="C109:H109" si="13">C77-C78-C79-C80-C81-C82</f>
        <v>0</v>
      </c>
      <c r="D109" s="41">
        <f t="shared" si="13"/>
        <v>-1.7881393432617188E-7</v>
      </c>
      <c r="E109" s="41">
        <f t="shared" si="13"/>
        <v>0</v>
      </c>
      <c r="F109" s="41">
        <f t="shared" si="13"/>
        <v>0</v>
      </c>
      <c r="G109" s="41">
        <f t="shared" si="13"/>
        <v>4.76837158203125E-7</v>
      </c>
      <c r="H109" s="41">
        <f t="shared" si="13"/>
        <v>0</v>
      </c>
      <c r="I109" s="41">
        <f t="shared" ref="I109:J109" si="14">I77-I78-I79-I80-I81-I82</f>
        <v>1.1920928955078125E-7</v>
      </c>
      <c r="J109" s="41">
        <f t="shared" si="14"/>
        <v>0</v>
      </c>
    </row>
    <row r="110" spans="3:10" ht="15" x14ac:dyDescent="0.25">
      <c r="C110" s="41">
        <f t="shared" ref="C110:H110" si="15">C83-C84-C85-C86-C87</f>
        <v>-6.5192580223083496E-8</v>
      </c>
      <c r="D110" s="41">
        <f t="shared" si="15"/>
        <v>0</v>
      </c>
      <c r="E110" s="41">
        <f t="shared" si="15"/>
        <v>0</v>
      </c>
      <c r="F110" s="41">
        <f t="shared" si="15"/>
        <v>0</v>
      </c>
      <c r="G110" s="41">
        <f t="shared" si="15"/>
        <v>0</v>
      </c>
      <c r="H110" s="41">
        <f t="shared" si="15"/>
        <v>0</v>
      </c>
      <c r="I110" s="41">
        <f t="shared" ref="I110:J110" si="16">I83-I84-I85-I86-I87</f>
        <v>0</v>
      </c>
      <c r="J110" s="41">
        <f t="shared" si="16"/>
        <v>0</v>
      </c>
    </row>
    <row r="111" spans="3:10" ht="15" x14ac:dyDescent="0.25">
      <c r="C111" s="41">
        <f t="shared" ref="C111:H111" si="17">C88-C89-C90</f>
        <v>0</v>
      </c>
      <c r="D111" s="41">
        <f t="shared" si="17"/>
        <v>3.7252902984619141E-9</v>
      </c>
      <c r="E111" s="41">
        <f t="shared" si="17"/>
        <v>0</v>
      </c>
      <c r="F111" s="41">
        <f t="shared" si="17"/>
        <v>0</v>
      </c>
      <c r="G111" s="41">
        <f t="shared" si="17"/>
        <v>0</v>
      </c>
      <c r="H111" s="41">
        <f t="shared" si="17"/>
        <v>0</v>
      </c>
      <c r="I111" s="41">
        <f t="shared" ref="I111:J111" si="18">I88-I89-I90</f>
        <v>-1.1175870895385742E-8</v>
      </c>
      <c r="J111" s="41">
        <f t="shared" si="18"/>
        <v>0</v>
      </c>
    </row>
    <row r="112" spans="3:10" ht="15" x14ac:dyDescent="0.25">
      <c r="C112" s="41">
        <f t="shared" ref="C112:H112" si="19">C91-C92</f>
        <v>0</v>
      </c>
      <c r="D112" s="41">
        <f t="shared" si="19"/>
        <v>0</v>
      </c>
      <c r="E112" s="41">
        <f t="shared" si="19"/>
        <v>0</v>
      </c>
      <c r="F112" s="41">
        <f t="shared" si="19"/>
        <v>0</v>
      </c>
      <c r="G112" s="41">
        <f t="shared" si="19"/>
        <v>0</v>
      </c>
      <c r="H112" s="41">
        <f t="shared" si="19"/>
        <v>0</v>
      </c>
      <c r="I112" s="41">
        <f t="shared" ref="I112:J112" si="20">I91-I92</f>
        <v>0</v>
      </c>
      <c r="J112" s="41">
        <f t="shared" si="20"/>
        <v>0</v>
      </c>
    </row>
    <row r="113" spans="3:10" ht="15" x14ac:dyDescent="0.25">
      <c r="C113" s="41">
        <f t="shared" ref="C113:H113" si="21">C93-C94-C95-C96</f>
        <v>0</v>
      </c>
      <c r="D113" s="41">
        <f t="shared" si="21"/>
        <v>0</v>
      </c>
      <c r="E113" s="41">
        <f t="shared" si="21"/>
        <v>0</v>
      </c>
      <c r="F113" s="41">
        <f t="shared" si="21"/>
        <v>0</v>
      </c>
      <c r="G113" s="41">
        <f t="shared" si="21"/>
        <v>0</v>
      </c>
      <c r="H113" s="41">
        <f t="shared" si="21"/>
        <v>0</v>
      </c>
      <c r="I113" s="41">
        <f t="shared" ref="I113:J113" si="22">I93-I94-I95-I96</f>
        <v>0</v>
      </c>
      <c r="J113" s="41">
        <f t="shared" si="22"/>
        <v>0</v>
      </c>
    </row>
  </sheetData>
  <mergeCells count="2">
    <mergeCell ref="A1:J1"/>
    <mergeCell ref="A2:H2"/>
  </mergeCells>
  <pageMargins left="0" right="0" top="0.98425196850393704" bottom="0.59055118110236227" header="0" footer="0"/>
  <pageSetup paperSize="9" scale="5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Изменения</vt:lpstr>
      <vt:lpstr>Изменения (2)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Самарина</dc:creator>
  <cp:lastModifiedBy>Скалова Елена Александровна</cp:lastModifiedBy>
  <cp:lastPrinted>2017-04-25T13:11:26Z</cp:lastPrinted>
  <dcterms:created xsi:type="dcterms:W3CDTF">2014-03-24T07:39:29Z</dcterms:created>
  <dcterms:modified xsi:type="dcterms:W3CDTF">2021-04-28T12:51:38Z</dcterms:modified>
</cp:coreProperties>
</file>